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6"/>
  </bookViews>
  <sheets>
    <sheet name="Д" sheetId="1" r:id="rId1"/>
    <sheet name="Ф" sheetId="2" r:id="rId2"/>
    <sheet name="В3" sheetId="3" r:id="rId3"/>
    <sheet name="К" sheetId="4" r:id="rId4"/>
    <sheet name="Т" sheetId="5" r:id="rId5"/>
    <sheet name="Бр" sheetId="6" r:id="rId6"/>
    <sheet name="П" sheetId="7" r:id="rId7"/>
  </sheets>
  <externalReferences>
    <externalReference r:id="rId10"/>
    <externalReference r:id="rId11"/>
    <externalReference r:id="rId12"/>
  </externalReferences>
  <definedNames>
    <definedName name="ГФУ" localSheetId="3">#REF!</definedName>
    <definedName name="ГФУ" localSheetId="4">#REF!</definedName>
    <definedName name="ГФУ">#REF!</definedName>
    <definedName name="_xlnm.Print_Titles" localSheetId="5">'Бр'!$9:$11</definedName>
    <definedName name="_xlnm.Print_Titles" localSheetId="2">'В3'!$3:$6</definedName>
    <definedName name="_xlnm.Print_Titles" localSheetId="0">'Д'!$5:$8</definedName>
    <definedName name="_xlnm.Print_Titles" localSheetId="6">'П'!$4:$5</definedName>
    <definedName name="_xlnm.Print_Titles" localSheetId="4">'Т'!$A:$A</definedName>
    <definedName name="Культура" localSheetId="3">#REF!</definedName>
    <definedName name="Культура" localSheetId="4">#REF!</definedName>
    <definedName name="Культура">#REF!</definedName>
    <definedName name="Ліцей" localSheetId="3">#REF!</definedName>
    <definedName name="Ліцей" localSheetId="4">#REF!</definedName>
    <definedName name="Ліцей">#REF!</definedName>
    <definedName name="_xlnm.Print_Area" localSheetId="5">'Бр'!$A$1:$I$29</definedName>
    <definedName name="_xlnm.Print_Area" localSheetId="2">'В3'!$B$1:$Q$114</definedName>
    <definedName name="_xlnm.Print_Area" localSheetId="0">'Д'!$A$1:$F$36</definedName>
    <definedName name="_xlnm.Print_Area" localSheetId="3">'К'!$A$1:$P$15</definedName>
    <definedName name="_xlnm.Print_Area" localSheetId="6">'П'!$B$1:$I$26</definedName>
    <definedName name="_xlnm.Print_Area" localSheetId="4">'Т'!$A$1:$E$23</definedName>
    <definedName name="_xlnm.Print_Area" localSheetId="1">'Ф'!$A$1:$F$22</definedName>
    <definedName name="Освіта" localSheetId="3">#REF!</definedName>
    <definedName name="Освіта" localSheetId="4">#REF!</definedName>
    <definedName name="Освіта">#REF!</definedName>
    <definedName name="УСЗ" localSheetId="3">#REF!</definedName>
    <definedName name="УСЗ" localSheetId="4">#REF!</definedName>
    <definedName name="УСЗ">#REF!</definedName>
  </definedNames>
  <calcPr fullCalcOnLoad="1"/>
</workbook>
</file>

<file path=xl/sharedStrings.xml><?xml version="1.0" encoding="utf-8"?>
<sst xmlns="http://schemas.openxmlformats.org/spreadsheetml/2006/main" count="689" uniqueCount="449">
  <si>
    <t xml:space="preserve">Додаток 5 до рішення сесії районної ради  від __ травня 2017 року "Про внесення змін до рішення одинадцятої сесії районної ради від 22 грудня 2016 року "Про районний бюджет на 2017 рік" </t>
  </si>
  <si>
    <t xml:space="preserve">Дотації з районного бюджету </t>
  </si>
  <si>
    <t xml:space="preserve">Субвенції з районного бюджету </t>
  </si>
  <si>
    <t xml:space="preserve">Рибинський сільський </t>
  </si>
  <si>
    <t xml:space="preserve">Холминський селищний </t>
  </si>
  <si>
    <t>Корюківська міська</t>
  </si>
  <si>
    <t>Інші субвенції на виконання доручень виборців</t>
  </si>
  <si>
    <t>Виготовлення ПКД та реконструкція приміщень під морг Корюківської ЦРЛ</t>
  </si>
  <si>
    <t xml:space="preserve">Додаток 6 до рішення сесії районної ради від __ травня 2017 року "Про внесення змін до рішення одинадцятої сесії районної ради від 22 грудня 2016року  "Про районний бюджет на 2017 рік" </t>
  </si>
  <si>
    <t>0118604</t>
  </si>
  <si>
    <t>Фінансова підтримка громадських організацій інвалідів, ветеранів, учасників війни та інших категорій населення на період 2016-2019 роки</t>
  </si>
  <si>
    <t xml:space="preserve">Додаток 7 до рішення сесії районної ради від__ травня 2017 року "Про внесення змін до рішення одинадцятої сесії районної ради від 22 грудня 2016 року  "Про районний бюджет на 2017 рік" </t>
  </si>
  <si>
    <t>Перелік місцевих (регіональних) програм, які фінансуватимуться за рахунок коштів  районного бюджету  в 2017 році</t>
  </si>
  <si>
    <t>3</t>
  </si>
  <si>
    <t>4</t>
  </si>
  <si>
    <t>5</t>
  </si>
  <si>
    <t>6</t>
  </si>
  <si>
    <t>7</t>
  </si>
  <si>
    <t>8</t>
  </si>
  <si>
    <t>8604</t>
  </si>
  <si>
    <t>Програма фінансової забезпеченості діяльності депутатів районної ради по виконання доручень виборців на 2016-2020 роки</t>
  </si>
  <si>
    <t xml:space="preserve">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                                                                                           </t>
  </si>
  <si>
    <t>0110000</t>
  </si>
  <si>
    <t>1513100</t>
  </si>
  <si>
    <t>1513180</t>
  </si>
  <si>
    <t>1513200</t>
  </si>
  <si>
    <t>2410000</t>
  </si>
  <si>
    <t>7610000</t>
  </si>
  <si>
    <t>1510000</t>
  </si>
  <si>
    <t>0310000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</si>
  <si>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</si>
  <si>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1513022</t>
  </si>
  <si>
    <t>3022</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</si>
  <si>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</si>
  <si>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1513023</t>
  </si>
  <si>
    <t>3023</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</si>
  <si>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</si>
  <si>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1513024</t>
  </si>
  <si>
    <t>3024</t>
  </si>
  <si>
    <t>У т.ч. бюджет розвитку</t>
  </si>
  <si>
    <t>Кошти, що передаються із загального фонду бюджету до бюджету розвитку (спеціального фонду)</t>
  </si>
  <si>
    <t>Повернення кредитів </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</si>
  <si>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</si>
  <si>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</si>
  <si>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</si>
  <si>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</si>
  <si>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</si>
  <si>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</si>
  <si>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</si>
  <si>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</si>
  <si>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</si>
  <si>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Всього бюджет розвитку:</t>
  </si>
  <si>
    <t>Видатки спеціального фонду</t>
  </si>
  <si>
    <t>Разом</t>
  </si>
  <si>
    <t>Назва об’єктів відповідно  до проектно-кошторисної документації; тощо</t>
  </si>
  <si>
    <t>з них</t>
  </si>
  <si>
    <t>Видатки на запобігання та ліквідацію надзвичайних ситуацій та наслідків стихійного лиха</t>
  </si>
  <si>
    <t xml:space="preserve">Назва місцевого бюджету адміністративно-територіальної одиниці </t>
  </si>
  <si>
    <t>Корюківська райдержадміністрації</t>
  </si>
  <si>
    <t>Районна рада</t>
  </si>
  <si>
    <t xml:space="preserve">Корюківська районна державна адміністрація </t>
  </si>
  <si>
    <t>Інші заходи по охороні здоров’я</t>
  </si>
  <si>
    <t xml:space="preserve">ВСЬОГО </t>
  </si>
  <si>
    <t>Додаток № 1
до рішення __ сесії  Корюківської районної ради
"Про Корюківський районний бюджет на 2015 рік"</t>
  </si>
  <si>
    <t>грн.</t>
  </si>
  <si>
    <t>в т.ч. бюджет розвитку</t>
  </si>
  <si>
    <t>Податок на прибуток підприємств</t>
  </si>
  <si>
    <t>Власні надходження бюджетних установ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</si>
  <si>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</si>
  <si>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</si>
  <si>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</si>
  <si>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Корюківської  райдержадміністрації</t>
  </si>
  <si>
    <t>Відділ  культури і туризму Корюківської райдержадміністрації</t>
  </si>
  <si>
    <t>1</t>
  </si>
  <si>
    <t>2</t>
  </si>
  <si>
    <t>0133</t>
  </si>
  <si>
    <t>0960</t>
  </si>
  <si>
    <t>0990</t>
  </si>
  <si>
    <t>0810</t>
  </si>
  <si>
    <t>0731</t>
  </si>
  <si>
    <t>0763</t>
  </si>
  <si>
    <t>Бібліотеки</t>
  </si>
  <si>
    <t>Музеї і виставки</t>
  </si>
  <si>
    <t xml:space="preserve">Інші культурно-освітні заходи та заклади </t>
  </si>
  <si>
    <t>Повернення коштів, наданих для кредитування індивідуальних сільських забудовників</t>
  </si>
  <si>
    <t>Найменування згідно
 з класифікацією доходів бюджету</t>
  </si>
  <si>
    <t>Офіційні трансферти</t>
  </si>
  <si>
    <t>Від органів державного управління</t>
  </si>
  <si>
    <t>Податок та збір на доходи фізичних осіб</t>
  </si>
  <si>
    <t>Адміністративні збори та платежі, доходи від некомерційної господарської діяльності</t>
  </si>
  <si>
    <t>Освітня субвенція з державного бюджету місцевим бюджетам</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</si>
  <si>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</si>
  <si>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</si>
  <si>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</si>
  <si>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</si>
  <si>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</si>
  <si>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Інші видатки</t>
  </si>
  <si>
    <t>оплата праці</t>
  </si>
  <si>
    <t>грн</t>
  </si>
  <si>
    <t>бюджет розвитку</t>
  </si>
  <si>
    <t>Управління соціального захисту населення Корюківської райдержадміністрації</t>
  </si>
  <si>
    <t>0910</t>
  </si>
  <si>
    <t>Пільги багатодітним сім’ям на житлово-комунальні послуги</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</si>
  <si>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</si>
  <si>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</si>
  <si>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0828</t>
  </si>
  <si>
    <t>Школи естетичного виховання дітей</t>
  </si>
  <si>
    <t>Інші субвенції</t>
  </si>
  <si>
    <t>1070</t>
  </si>
  <si>
    <t xml:space="preserve">Видатки на запобігання та ліквідацію надзвичайних ситуацій та наслідків стихійного лиха </t>
  </si>
  <si>
    <t>Субвенції</t>
  </si>
  <si>
    <t>Неподаткові надходження</t>
  </si>
  <si>
    <t>Доходи від власності та підприємницької діяльності</t>
  </si>
  <si>
    <t xml:space="preserve">Разом видатків   </t>
  </si>
  <si>
    <t xml:space="preserve">Разом </t>
  </si>
  <si>
    <t>Загальний фонд</t>
  </si>
  <si>
    <t>Спеціальний фонд</t>
  </si>
  <si>
    <t>Всього</t>
  </si>
  <si>
    <t>Код</t>
  </si>
  <si>
    <t>Податкові надходження</t>
  </si>
  <si>
    <t>Корюківська районна рада</t>
  </si>
  <si>
    <t xml:space="preserve">Корюківська районна  державна адміністрація </t>
  </si>
  <si>
    <t xml:space="preserve">Програми і заходи центрів соціальних служб для сім’ї, дітей та молоді </t>
  </si>
  <si>
    <t>Забезпечення централізованих заходів з лікування хворих на цукровий та нецукровий діабет</t>
  </si>
  <si>
    <t>Проведення навчально-тренувальних зборів і змагань (які проводяться громадськими організаціями фізкультурно-спортивної спрямованості)</t>
  </si>
  <si>
    <t>Районний відділ освіти Корюківської райдержадміністрації</t>
  </si>
  <si>
    <t>0921</t>
  </si>
  <si>
    <t>Найменування місцевої (регіональної) програми</t>
  </si>
  <si>
    <t>Всього доходів</t>
  </si>
  <si>
    <t>1060</t>
  </si>
  <si>
    <t>0320</t>
  </si>
  <si>
    <t>1090</t>
  </si>
  <si>
    <t>1030</t>
  </si>
  <si>
    <t>1010</t>
  </si>
  <si>
    <t>1020</t>
  </si>
  <si>
    <t>1040</t>
  </si>
  <si>
    <t>0822</t>
  </si>
  <si>
    <t>0829</t>
  </si>
  <si>
    <t>0111</t>
  </si>
  <si>
    <t>0824</t>
  </si>
  <si>
    <t>Надання державного пільгового кредиту індивідуальним сільським забудовникам</t>
  </si>
  <si>
    <t>0490</t>
  </si>
  <si>
    <t>Начальник фінансового управління</t>
  </si>
  <si>
    <t>В.І.Єременко</t>
  </si>
  <si>
    <t>Відділ освіти Корюківської районної державної адміністрації</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</si>
  <si>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</si>
  <si>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</si>
  <si>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2016-2017 роки</t>
  </si>
  <si>
    <t>Програма забезпечення лікарями медичних закладів Корюківського району  протягом 2016 -2017 року</t>
  </si>
  <si>
    <t>Програма "Почесний громадянин Корюківського району на 2016 - 2020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</si>
  <si>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</si>
  <si>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</si>
  <si>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</si>
  <si>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Б-Слобідський сільський</t>
  </si>
  <si>
    <t>Жуклянський сільський</t>
  </si>
  <si>
    <t>Камківський сільський</t>
  </si>
  <si>
    <t>Олександрівський сільський</t>
  </si>
  <si>
    <t>Перелюбський сільський</t>
  </si>
  <si>
    <t>Шишківський сільський</t>
  </si>
  <si>
    <t>Корюківська районна державна адміністрація</t>
  </si>
  <si>
    <t>Районна Програма підтримки індивідуального житлового будівництва та розвитку особистого селянського господарства "Власний дім" на 2016 - 2020 роки</t>
  </si>
  <si>
    <t>10000</t>
  </si>
  <si>
    <t>Надання кредитів</t>
  </si>
  <si>
    <t>Розподіл видатків районного бюджету  на 2017 рік</t>
  </si>
  <si>
    <t>Код програмної класифікації видатків та кредитування місцевих бюджетів</t>
  </si>
  <si>
    <t>0421</t>
  </si>
  <si>
    <t>0100000</t>
  </si>
  <si>
    <t>Організаційне, інформативно-аналітичне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</si>
  <si>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0118600</t>
  </si>
  <si>
    <t>0118601</t>
  </si>
  <si>
    <t>8601</t>
  </si>
  <si>
    <t xml:space="preserve">Нагородження відзнаками Корюківської районної ради </t>
  </si>
  <si>
    <t>0118602</t>
  </si>
  <si>
    <t>8602</t>
  </si>
  <si>
    <t>Розвиток архівної справи на 2016 - 2018 роки</t>
  </si>
  <si>
    <t>0118603</t>
  </si>
  <si>
    <t>8603</t>
  </si>
  <si>
    <t>Почесний громадянин Корюківського району</t>
  </si>
  <si>
    <t>0300000</t>
  </si>
  <si>
    <t>0312180</t>
  </si>
  <si>
    <t>2180</t>
  </si>
  <si>
    <t>0726</t>
  </si>
  <si>
    <t>0312220</t>
  </si>
  <si>
    <t>2220</t>
  </si>
  <si>
    <t>Інші заходи в галузі охорони здоров’я</t>
  </si>
  <si>
    <t>0312210</t>
  </si>
  <si>
    <t>Програми і централізовані заходи у галузі охорони здоров’я</t>
  </si>
  <si>
    <t>0312214</t>
  </si>
  <si>
    <t>2214</t>
  </si>
  <si>
    <t>в тому числі за рахунок медичної субвенції з державного бюджету</t>
  </si>
  <si>
    <t>0313400</t>
  </si>
  <si>
    <t>0313401</t>
  </si>
  <si>
    <t>3401</t>
  </si>
  <si>
    <t>Надання допомог населенню</t>
  </si>
  <si>
    <t>3110</t>
  </si>
  <si>
    <t>Заклади і заходи з питань дітей та їх соціального захисту</t>
  </si>
  <si>
    <t>0313112</t>
  </si>
  <si>
    <t>3112</t>
  </si>
  <si>
    <t>Заходи державної політики з питань дітей та їх соціального захисту</t>
  </si>
  <si>
    <t>0313110</t>
  </si>
  <si>
    <t>0313131</t>
  </si>
  <si>
    <t>0313130</t>
  </si>
  <si>
    <t>3130</t>
  </si>
  <si>
    <t>Здійснення соціальної роботи з вразливими категоріями населення</t>
  </si>
  <si>
    <t>3131</t>
  </si>
  <si>
    <t>Центри соціальних служб для сім’ї, дітей та молоді</t>
  </si>
  <si>
    <t>0313132</t>
  </si>
  <si>
    <t>3132</t>
  </si>
  <si>
    <t>0313133</t>
  </si>
  <si>
    <t>3133</t>
  </si>
  <si>
    <t>Заходи державної політики із забезпечення рівних прав та можливостей  жінок і чоловіків</t>
  </si>
  <si>
    <t>0313134</t>
  </si>
  <si>
    <t>3134</t>
  </si>
  <si>
    <t>Заходи державної політики  з питань сім’ї</t>
  </si>
  <si>
    <t>0313140</t>
  </si>
  <si>
    <t>3140</t>
  </si>
  <si>
    <t>Соціальний захист ветеранів війни та праці</t>
  </si>
  <si>
    <t>3202</t>
  </si>
  <si>
    <t>3200</t>
  </si>
  <si>
    <t>Надання фінансової підтримки громадським організаціям інвалідів і ветеранів, діяльність яких має соціальну спрямованість</t>
  </si>
  <si>
    <t>0315010</t>
  </si>
  <si>
    <t>5010</t>
  </si>
  <si>
    <t>0315011</t>
  </si>
  <si>
    <t>5011</t>
  </si>
  <si>
    <t>Проведення навчально-тренувальних зборів і змагань з олімпійських видів спорту</t>
  </si>
  <si>
    <t>5030</t>
  </si>
  <si>
    <t>0317330</t>
  </si>
  <si>
    <t>0317810</t>
  </si>
  <si>
    <t>7810</t>
  </si>
  <si>
    <t>8600</t>
  </si>
  <si>
    <t>0318600</t>
  </si>
  <si>
    <t>0318601</t>
  </si>
  <si>
    <t>Нагородження відзнаками Корюківської районної державної адміністрації</t>
  </si>
  <si>
    <t>в тому числі за рахунок освітньої субвенції</t>
  </si>
  <si>
    <t>1000000</t>
  </si>
  <si>
    <t xml:space="preserve">Корюківська районна рада </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</si>
  <si>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</si>
  <si>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</si>
  <si>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1011090</t>
  </si>
  <si>
    <t>Надання позашкільної освіти, позашкільними закладами освіти,  заходи із позашкільної роботи з дітьми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</si>
  <si>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</si>
  <si>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</si>
  <si>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</si>
  <si>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1011170</t>
  </si>
  <si>
    <t>1170</t>
  </si>
  <si>
    <t>1011190</t>
  </si>
  <si>
    <t>1190</t>
  </si>
  <si>
    <t>1011200</t>
  </si>
  <si>
    <t>1200</t>
  </si>
  <si>
    <t>1011210</t>
  </si>
  <si>
    <t>1210</t>
  </si>
  <si>
    <t>1011230</t>
  </si>
  <si>
    <t>1230</t>
  </si>
  <si>
    <t xml:space="preserve">Надання допомоги дітям-сиротам та дітям, позбавленим батьківського піклування, яким виповнюється 18 років </t>
  </si>
  <si>
    <t>1500000</t>
  </si>
  <si>
    <t>1511060</t>
  </si>
  <si>
    <t>Забезпечення належних умов для виховання та розвитку дітей - сиріт і дітей, позбавлених батьківського піклування, в дитячих будинках ( в т.ч. сімейного типу, прийомних сім’ях)</t>
  </si>
  <si>
    <t>1513010</t>
  </si>
  <si>
    <t>3010</t>
  </si>
  <si>
    <t>1513011</t>
  </si>
  <si>
    <t>3011</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</si>
  <si>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</si>
  <si>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</si>
  <si>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</si>
  <si>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1513012</t>
  </si>
  <si>
    <t>3012</t>
  </si>
  <si>
    <t>1513013</t>
  </si>
  <si>
    <t>3013</t>
  </si>
  <si>
    <t>1513014</t>
  </si>
  <si>
    <t>3014</t>
  </si>
  <si>
    <t>1513015</t>
  </si>
  <si>
    <t>3015</t>
  </si>
  <si>
    <t>Надання пільг та субсидій населенню на придбання твердого та рідкого пічного побутового палива і скрапленого газу</t>
  </si>
  <si>
    <t>1513020</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</si>
  <si>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</si>
  <si>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</si>
  <si>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1513021</t>
  </si>
  <si>
    <t>3021</t>
  </si>
  <si>
    <t>Надання пільг багатодітним сім'ям на придбання твердого палива та скрапленого газу</t>
  </si>
  <si>
    <t>1513025</t>
  </si>
  <si>
    <t>3025</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</si>
  <si>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</si>
  <si>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</si>
  <si>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</si>
  <si>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</si>
  <si>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</si>
  <si>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</si>
  <si>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</si>
  <si>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</si>
  <si>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</si>
  <si>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</si>
  <si>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</si>
  <si>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1513041</t>
  </si>
  <si>
    <t>Надання допомоги сім'ям з дітьми, малозабезпеченим  сім’ям, інвалідам з дитинства, дітям-інвалідам та тимчасової допомоги дітям</t>
  </si>
  <si>
    <t>3040</t>
  </si>
  <si>
    <t>3041</t>
  </si>
  <si>
    <t>1513042</t>
  </si>
  <si>
    <t>3042</t>
  </si>
  <si>
    <t>1513043</t>
  </si>
  <si>
    <t>3043</t>
  </si>
  <si>
    <t>1513044</t>
  </si>
  <si>
    <t>3044</t>
  </si>
  <si>
    <t>1513045</t>
  </si>
  <si>
    <t>3045</t>
  </si>
  <si>
    <t>1513046</t>
  </si>
  <si>
    <t>3046</t>
  </si>
  <si>
    <t>1513047</t>
  </si>
  <si>
    <t>3047</t>
  </si>
  <si>
    <t>1513048</t>
  </si>
  <si>
    <t>3048</t>
  </si>
  <si>
    <t>Надання державної соціальної допомоги інвалідам з дитинства та дітям-інвалідам</t>
  </si>
  <si>
    <t>1513049</t>
  </si>
  <si>
    <t>3049</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</si>
  <si>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</si>
  <si>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</si>
  <si>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</si>
  <si>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</si>
  <si>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</si>
  <si>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І чи ІІ групи внаслідок психічного розладу</t>
  </si>
  <si>
    <t>1513090</t>
  </si>
  <si>
    <t>3090</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</si>
  <si>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</si>
  <si>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</si>
  <si>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3100</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</si>
  <si>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</si>
  <si>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</si>
  <si>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</si>
  <si>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</si>
  <si>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3180</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</si>
  <si>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</si>
  <si>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</si>
  <si>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</si>
  <si>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1513190</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</si>
  <si>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</si>
  <si>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</si>
  <si>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</si>
  <si>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2400000</t>
  </si>
  <si>
    <t>2414030</t>
  </si>
  <si>
    <t>4030</t>
  </si>
  <si>
    <t>2414060</t>
  </si>
  <si>
    <t>4060</t>
  </si>
  <si>
    <t>2414070</t>
  </si>
  <si>
    <t>4070</t>
  </si>
  <si>
    <t>2414090</t>
  </si>
  <si>
    <t>4090</t>
  </si>
  <si>
    <t>2414100</t>
  </si>
  <si>
    <t>4100</t>
  </si>
  <si>
    <t>2414200</t>
  </si>
  <si>
    <t>4200</t>
  </si>
  <si>
    <t>2414201</t>
  </si>
  <si>
    <t>4201</t>
  </si>
  <si>
    <t>Централізована бухгалтерія</t>
  </si>
  <si>
    <t>0312010</t>
  </si>
  <si>
    <t>2010</t>
  </si>
  <si>
    <t>Багатопрофільна стаціонарна медична допомога населенню</t>
  </si>
  <si>
    <t>2210</t>
  </si>
  <si>
    <t>3400</t>
  </si>
  <si>
    <t>Доходи  районного бюджету на 2017 рік</t>
  </si>
  <si>
    <t>Фінансування районного бюджету  на 2017 рік</t>
  </si>
  <si>
    <t>Реалізація заходів щодо інвестиційного розвитку території</t>
  </si>
  <si>
    <t>7600000</t>
  </si>
  <si>
    <t>7618700</t>
  </si>
  <si>
    <t>8700</t>
  </si>
  <si>
    <t>0180</t>
  </si>
  <si>
    <t>Інші додаткові дотації</t>
  </si>
  <si>
    <t>Міжбюджетні трансферти  з районного бюджету місцевим бюджетам  на 2017 рік</t>
  </si>
  <si>
    <t>Домашлинський сільський</t>
  </si>
  <si>
    <t>Козилівський сільський</t>
  </si>
  <si>
    <t>Перелік об‘єктів, видатки на які у 2017 році будуть проводитися за рахунок коштів  бюджету розвитку</t>
  </si>
  <si>
    <t>0317830</t>
  </si>
  <si>
    <t>0380</t>
  </si>
  <si>
    <t>Заходи та роботи з мобілізаційної підготовки місцевого значення</t>
  </si>
  <si>
    <t>0317450</t>
  </si>
  <si>
    <t>0411</t>
  </si>
  <si>
    <t>Сприяння розвитку малого та середнього підприємництва</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</si>
  <si>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</si>
  <si>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0318100</t>
  </si>
  <si>
    <t>8100</t>
  </si>
  <si>
    <t>Надання та повернення пільгового довгострокового кредиту на будівництво (реконструкцію) та придбання житла</t>
  </si>
  <si>
    <t>0318106</t>
  </si>
  <si>
    <t>8106</t>
  </si>
  <si>
    <t>03108107</t>
  </si>
  <si>
    <t>8107</t>
  </si>
  <si>
    <t>Капітальні видатки</t>
  </si>
  <si>
    <t>0316310</t>
  </si>
  <si>
    <t>Реконструкція системи теплопостачання з встановленням енергозберігаючих твердопаливних котлів в Перелюбській ЗОШ І-ІІІ ст. по вул. Шевченка ,6 с.Перелюб</t>
  </si>
  <si>
    <t>Реконструкція котельні з встановленням твердопаливних котлів відділення стаціонарного догляду для постійного або тимчасового проживання територіального центру по вул. Спортивна, 9 в смт.Холми</t>
  </si>
  <si>
    <t>Програма ресурсного забезпечення мобілізаційних заходів, проведення навчальних зборів, призову на строкову військову службу та військову службу за контрактом на території Корюківського району на 2017 рік</t>
  </si>
  <si>
    <t>Інші неподаткові надходження</t>
  </si>
  <si>
    <t xml:space="preserve">Дотації </t>
  </si>
  <si>
    <t xml:space="preserve">Базова дотація </t>
  </si>
  <si>
    <t xml:space="preserve">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 </t>
  </si>
  <si>
    <t>Субвенція з державного бюджету місцевим бюджетам на відшкодування вартості лікарських засобів для лікування окремих захворювань</t>
  </si>
  <si>
    <t>Первинна медична допомога населенню</t>
  </si>
  <si>
    <t>3016</t>
  </si>
  <si>
    <t>1513016</t>
  </si>
  <si>
    <t>Надання субсидій населенню на відшкодування витрат на житлово-комунальні послуги</t>
  </si>
  <si>
    <t>0110170</t>
  </si>
  <si>
    <t>0170</t>
  </si>
  <si>
    <t>0315050</t>
  </si>
  <si>
    <t>0315051</t>
  </si>
  <si>
    <t>0315053</t>
  </si>
  <si>
    <t>1015030</t>
  </si>
  <si>
    <t>Розвиток дитячо-юнацького та резервного спорту</t>
  </si>
  <si>
    <t>1015031</t>
  </si>
  <si>
    <t>5031</t>
  </si>
  <si>
    <t>Підтримка фізкультурно-спортивного руху</t>
  </si>
  <si>
    <t>Фінансова підтримка на утримання місцевих осередків (рад) всеукраїнських організацій фізкультурно - спортивної спрямованості</t>
  </si>
  <si>
    <t>Реалізація державної політики у молодіжній сфері</t>
  </si>
  <si>
    <t>Проведення спортивної роботи в регіоні</t>
  </si>
  <si>
    <t>5050</t>
  </si>
  <si>
    <t>Додаток 1 до рішення сесії районної ради від__ травня 2017 року "Про внесення змін до рішення  одинадцятої сесії районної ради від 22 грудня 2016 року "Про районний бюджет на 2017 рік"</t>
  </si>
  <si>
    <t>Субвенція з державного бюджету місцевим бюджетам на надання державної підтримки особам з особливими освітніми потребами</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</si>
  <si>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</si>
  <si>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</si>
  <si>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</si>
  <si>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</si>
  <si>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Фінансування за активними операціями</t>
  </si>
  <si>
    <t>Зміни обсягів бюджетних коштів</t>
  </si>
  <si>
    <t xml:space="preserve">Додаток 2 до рішення  сесії районної ради від __ травня 2017 року "Про внесення змін до рішення одинадцятої сесії районної ради від 22 грудня 2016 року "Про районний бюджет на 2017 рік" </t>
  </si>
  <si>
    <t xml:space="preserve">в тому числі за рахунок субвенції з державного бюджету на відшкодування вартості лікарських засобів </t>
  </si>
  <si>
    <t>7618800</t>
  </si>
  <si>
    <t>8800</t>
  </si>
  <si>
    <t>Код ФКВКБЗ</t>
  </si>
  <si>
    <t>Код ТПКВКМБ  /  ТКВКБМС</t>
  </si>
  <si>
    <t>Кредитування - всього</t>
  </si>
  <si>
    <t>Повернення кредитів до районного бюджету та розподіл надання кредитів з районного бюджету в 2017 році</t>
  </si>
  <si>
    <t>0318107</t>
  </si>
  <si>
    <t>Організаційне, інформативно-аналітичне та матеріально -технічне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</si>
  <si>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Прибинський сільський</t>
  </si>
  <si>
    <t>1513040</t>
  </si>
  <si>
    <t>Додаток 4 до рішення  сесії районної ради від __ травня  2017 року  "Про внесення змін до рішення одинадцятої сесії районної ради від 22 грудня 2016 року "Про районний бюджет на 2017рік"</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</si>
  <si>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</si>
  <si>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Фінансова підтримка регіональних  всеукраїнських організацій фізкультурно - спортивної спрямованості для проведення навчально - тренувальної та спортивної роботи</t>
  </si>
  <si>
    <t>Програми в галузі сільського господарства, лісового господарства, рибальства та мисливства</t>
  </si>
  <si>
    <t>Методичне забезпечення діяльності навчальних закладів та інші заходи в галузі освіти</t>
  </si>
  <si>
    <t>Утримання та навчально-тренувальна робота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</si>
  <si>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</si>
  <si>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 Надання пільг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пенсіонерами, на житлово-комунальні послуги</t>
  </si>
  <si>
    <t>Палаци і будинки культури, клуби та інші заклади клубного типу</t>
  </si>
  <si>
    <t xml:space="preserve">Додаток 3 до рішення  сесії районної  ради від __ травня 2017 року "Про внесення змін до рішення одинадцятої сесії районної ради "Про районний бюджет на 2017 рік" </t>
  </si>
  <si>
    <t>9</t>
  </si>
  <si>
    <t>Виготовлення ПКД та реконструкція даху інфекційного відділення Корюківської ЦРЛ</t>
  </si>
  <si>
    <t>Виготовлення ПКД по об'єкту "Реконструкція пологового відділення Корюківської ЦРЛ з застосуванням енергозберігаючих технологій"</t>
  </si>
  <si>
    <t>Виготовлення ПКД по об'єкту "Реконструкція систем водопостачання та водовідведення у підвальних приміщеннях Корюківської ЦРЛ"</t>
  </si>
  <si>
    <t>Фінансове управління Корюківської райдержадміністрації                                                                    (в частині міжбюджетних трансфертів, резервного фонду)</t>
  </si>
  <si>
    <t>Фінансове управління Корюківської райдержадміністрації                                                                (в частині міжбюджетних трансфертів, резервного фонду)</t>
  </si>
  <si>
    <t xml:space="preserve">Інші субвенції </t>
  </si>
  <si>
    <t>5051</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</si>
</sst>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4">
    <font>
      <sz val="10"/>
      <name val="Arial Cyr"/>
      <family val="0"/>
    </font>
    <font>
      <u val="single"/>
      <sz val="10"/>
      <color indexed="12"/>
      <name val="Arial Cyr"/>
      <family val="0"/>
    </font>
    <font>
      <u val="single"/>
      <sz val="10"/>
      <color indexed="36"/>
      <name val="Arial Cyr"/>
      <family val="0"/>
    </font>
    <font>
      <sz val="10"/>
      <name val="Times New Roman Cyr"/>
      <family val="1"/>
    </font>
    <font>
      <b/>
      <sz val="12"/>
      <color indexed="8"/>
      <name val="Times New Roman Cyr"/>
      <family val="1"/>
    </font>
    <font>
      <b/>
      <sz val="12"/>
      <name val="Times New Roman Cyr"/>
      <family val="1"/>
    </font>
    <font>
      <b/>
      <sz val="14"/>
      <name val="Times New Roman Cyr"/>
      <family val="1"/>
    </font>
    <font>
      <b/>
      <sz val="12"/>
      <name val="Arial Cyr"/>
      <family val="0"/>
    </font>
    <font>
      <sz val="12"/>
      <name val="Times New Roman Cyr"/>
      <family val="1"/>
    </font>
    <font>
      <sz val="14"/>
      <name val="Arial Cyr"/>
      <family val="0"/>
    </font>
    <font>
      <sz val="14"/>
      <name val="Times New Roman Cyr"/>
      <family val="1"/>
    </font>
    <font>
      <sz val="11"/>
      <name val="Times New Roman"/>
      <family val="1"/>
    </font>
    <font>
      <b/>
      <sz val="18"/>
      <name val="Times New Roman Cyr"/>
      <family val="1"/>
    </font>
    <font>
      <b/>
      <sz val="16"/>
      <name val="Times New Roman Cyr"/>
      <family val="0"/>
    </font>
    <font>
      <b/>
      <sz val="16"/>
      <name val="Arial Cyr"/>
      <family val="0"/>
    </font>
    <font>
      <sz val="16"/>
      <name val="Arial Cyr"/>
      <family val="0"/>
    </font>
    <font>
      <sz val="14"/>
      <name val="Times New Roman"/>
      <family val="1"/>
    </font>
    <font>
      <b/>
      <sz val="14"/>
      <name val="Times New Roman"/>
      <family val="1"/>
    </font>
    <font>
      <sz val="8"/>
      <name val="Arial Cyr"/>
      <family val="0"/>
    </font>
    <font>
      <sz val="10"/>
      <name val="Arial"/>
      <family val="0"/>
    </font>
    <font>
      <b/>
      <sz val="11"/>
      <name val="Times New Roman"/>
      <family val="1"/>
    </font>
    <font>
      <b/>
      <sz val="10"/>
      <name val="Times New Roman CYR"/>
      <family val="0"/>
    </font>
    <font>
      <sz val="10"/>
      <name val="Times New Roman"/>
      <family val="0"/>
    </font>
    <font>
      <sz val="10"/>
      <name val="Times New Roman CYR"/>
      <family val="0"/>
    </font>
    <font>
      <sz val="12"/>
      <name val="Times New Roman"/>
      <family val="1"/>
    </font>
    <font>
      <b/>
      <sz val="12"/>
      <name val="Times New Roman"/>
      <family val="1"/>
    </font>
    <font>
      <b/>
      <sz val="10"/>
      <name val="Times New Roman"/>
      <family val="1"/>
    </font>
    <font>
      <sz val="9"/>
      <name val="Times New Roman"/>
      <family val="1"/>
    </font>
    <font>
      <sz val="10"/>
      <name val="Helv"/>
      <family val="0"/>
    </font>
    <font>
      <i/>
      <sz val="14"/>
      <name val="Times New Roman Cyr"/>
      <family val="0"/>
    </font>
    <font>
      <b/>
      <sz val="8"/>
      <name val="Times New Roman"/>
      <family val="1"/>
    </font>
    <font>
      <b/>
      <sz val="14"/>
      <name val="Arial"/>
      <family val="0"/>
    </font>
    <font>
      <sz val="16"/>
      <name val="Times New Roman Cyr"/>
      <family val="0"/>
    </font>
    <font>
      <b/>
      <i/>
      <sz val="10"/>
      <name val="Arial Cyr"/>
      <family val="0"/>
    </font>
    <font>
      <b/>
      <sz val="16"/>
      <name val="Times New Roman"/>
      <family val="1"/>
    </font>
    <font>
      <b/>
      <sz val="11"/>
      <name val="Times New Roman Cyr"/>
      <family val="0"/>
    </font>
    <font>
      <i/>
      <sz val="12"/>
      <name val="Times New Roman Cyr"/>
      <family val="0"/>
    </font>
    <font>
      <b/>
      <sz val="18"/>
      <name val="Times New Roman"/>
      <family val="1"/>
    </font>
    <font>
      <b/>
      <sz val="9"/>
      <name val="Times New Roman CYR"/>
      <family val="0"/>
    </font>
    <font>
      <b/>
      <sz val="8"/>
      <name val="Times New Roman CYR"/>
      <family val="0"/>
    </font>
    <font>
      <b/>
      <sz val="11"/>
      <color indexed="8"/>
      <name val="Times New Roman"/>
      <family val="1"/>
    </font>
    <font>
      <sz val="9"/>
      <color indexed="8"/>
      <name val="Times New Roman"/>
      <family val="1"/>
    </font>
    <font>
      <b/>
      <sz val="16"/>
      <color indexed="8"/>
      <name val="Times New Roman"/>
      <family val="1"/>
    </font>
    <font>
      <i/>
      <sz val="14"/>
      <name val="Times New Roman"/>
      <family val="1"/>
    </font>
    <font>
      <sz val="11"/>
      <name val="Times New Roman Cyr"/>
      <family val="0"/>
    </font>
    <font>
      <sz val="11"/>
      <color indexed="8"/>
      <name val="Times New Roman"/>
      <family val="1"/>
    </font>
    <font>
      <sz val="12"/>
      <name val="Arial Cyr"/>
      <family val="0"/>
    </font>
    <font>
      <sz val="16"/>
      <name val="Times New Roman"/>
      <family val="1"/>
    </font>
    <font>
      <sz val="8"/>
      <name val="Times New Roman"/>
      <family val="0"/>
    </font>
    <font>
      <b/>
      <sz val="20"/>
      <name val="Times New Roman"/>
      <family val="1"/>
    </font>
    <font>
      <b/>
      <sz val="18"/>
      <color indexed="8"/>
      <name val="Times New Roman"/>
      <family val="1"/>
    </font>
    <font>
      <sz val="14"/>
      <color indexed="10"/>
      <name val="Times New Roman"/>
      <family val="1"/>
    </font>
    <font>
      <i/>
      <sz val="12"/>
      <name val="Times New Roman"/>
      <family val="1"/>
    </font>
    <font>
      <i/>
      <sz val="16"/>
      <name val="Times New Roman Cyr"/>
      <family val="0"/>
    </font>
    <font>
      <b/>
      <i/>
      <sz val="14"/>
      <name val="Times New Roman Cyr"/>
      <family val="0"/>
    </font>
    <font>
      <b/>
      <i/>
      <sz val="12"/>
      <name val="Times New Roman Cyr"/>
      <family val="0"/>
    </font>
    <font>
      <b/>
      <sz val="14"/>
      <color indexed="8"/>
      <name val="Times New Roman"/>
      <family val="0"/>
    </font>
    <font>
      <i/>
      <sz val="14"/>
      <color indexed="8"/>
      <name val="Times New Roman"/>
      <family val="0"/>
    </font>
    <font>
      <sz val="14"/>
      <color indexed="8"/>
      <name val="Times New Roman"/>
      <family val="0"/>
    </font>
    <font>
      <b/>
      <sz val="9"/>
      <name val="Times New Roman"/>
      <family val="1"/>
    </font>
    <font>
      <b/>
      <sz val="14.5"/>
      <name val="Times New Roman"/>
      <family val="1"/>
    </font>
    <font>
      <i/>
      <sz val="12"/>
      <color indexed="8"/>
      <name val="Times New Roman"/>
      <family val="1"/>
    </font>
    <font>
      <b/>
      <sz val="12"/>
      <color indexed="8"/>
      <name val="Times New Roman"/>
      <family val="1"/>
    </font>
    <font>
      <b/>
      <i/>
      <sz val="14"/>
      <name val="Times New Roman"/>
      <family val="1"/>
    </font>
    <font>
      <sz val="9"/>
      <name val="Times New Roman CYR"/>
      <family val="0"/>
    </font>
    <font>
      <b/>
      <sz val="9"/>
      <color indexed="8"/>
      <name val="Times New Roman CYR"/>
      <family val="0"/>
    </font>
    <font>
      <b/>
      <i/>
      <sz val="9"/>
      <color indexed="8"/>
      <name val="Times New Roman CYR"/>
      <family val="0"/>
    </font>
    <font>
      <b/>
      <sz val="20"/>
      <name val="Times New Roman Cyr"/>
      <family val="0"/>
    </font>
    <font>
      <b/>
      <i/>
      <sz val="12"/>
      <name val="Times New Roman"/>
      <family val="1"/>
    </font>
    <font>
      <sz val="10"/>
      <color indexed="55"/>
      <name val="Arial Cyr"/>
      <family val="0"/>
    </font>
    <font>
      <b/>
      <sz val="10"/>
      <color indexed="55"/>
      <name val="Arial Cyr"/>
      <family val="0"/>
    </font>
    <font>
      <sz val="10"/>
      <color indexed="55"/>
      <name val="Times New Roman CYR"/>
      <family val="0"/>
    </font>
    <font>
      <sz val="14"/>
      <color indexed="55"/>
      <name val="Times New Roman CYR"/>
      <family val="0"/>
    </font>
    <font>
      <sz val="12"/>
      <color indexed="55"/>
      <name val="Times New Roman CYR"/>
      <family val="0"/>
    </font>
  </fonts>
  <fills count="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46">
    <border>
      <left/>
      <right/>
      <top/>
      <bottom/>
      <diagonal/>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medium"/>
      <right>
        <color indexed="63"/>
      </right>
      <top style="thin"/>
      <bottom style="medium"/>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8">
    <xf numFmtId="0" fontId="2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ont="0" applyFill="0" applyBorder="0" applyAlignment="0" applyProtection="0"/>
    <xf numFmtId="0" fontId="19"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28">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7" fillId="0" borderId="0" xfId="0" applyFont="1" applyAlignment="1">
      <alignment/>
    </xf>
    <xf numFmtId="0" fontId="8" fillId="0" borderId="0" xfId="0" applyFont="1" applyBorder="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12" fillId="0" borderId="0" xfId="0" applyFont="1" applyBorder="1" applyAlignment="1" applyProtection="1">
      <alignment horizontal="center" vertical="center"/>
      <protection locked="0"/>
    </xf>
    <xf numFmtId="0" fontId="14" fillId="0" borderId="0" xfId="0" applyFont="1" applyFill="1" applyAlignment="1">
      <alignment/>
    </xf>
    <xf numFmtId="0" fontId="0" fillId="0" borderId="0" xfId="0" applyFill="1" applyAlignment="1">
      <alignment/>
    </xf>
    <xf numFmtId="0" fontId="9" fillId="0" borderId="0" xfId="0" applyFont="1" applyFill="1" applyAlignment="1">
      <alignment/>
    </xf>
    <xf numFmtId="0" fontId="15" fillId="0" borderId="0" xfId="0" applyFont="1" applyFill="1" applyAlignment="1">
      <alignment/>
    </xf>
    <xf numFmtId="0" fontId="0" fillId="0" borderId="0" xfId="0" applyFont="1" applyFill="1" applyAlignment="1">
      <alignment/>
    </xf>
    <xf numFmtId="0" fontId="7" fillId="0" borderId="0" xfId="0" applyFont="1" applyFill="1" applyAlignment="1">
      <alignment/>
    </xf>
    <xf numFmtId="49" fontId="3" fillId="0" borderId="0" xfId="0" applyNumberFormat="1" applyFont="1" applyFill="1" applyAlignment="1" applyProtection="1">
      <alignment horizontal="center"/>
      <protection locked="0"/>
    </xf>
    <xf numFmtId="180" fontId="3" fillId="0" borderId="0" xfId="0" applyNumberFormat="1" applyFont="1" applyFill="1" applyAlignment="1" applyProtection="1">
      <alignment/>
      <protection locked="0"/>
    </xf>
    <xf numFmtId="180" fontId="3" fillId="0" borderId="0" xfId="0" applyNumberFormat="1" applyFont="1" applyAlignment="1" applyProtection="1">
      <alignment/>
      <protection locked="0"/>
    </xf>
    <xf numFmtId="0" fontId="19" fillId="0" borderId="0" xfId="20">
      <alignment/>
      <protection/>
    </xf>
    <xf numFmtId="0" fontId="22" fillId="0" borderId="0" xfId="20" applyFont="1" applyAlignment="1">
      <alignment vertical="top" wrapText="1" shrinkToFit="1"/>
      <protection/>
    </xf>
    <xf numFmtId="0" fontId="19" fillId="0" borderId="0" xfId="20" applyAlignment="1">
      <alignment vertical="top" wrapText="1" shrinkToFit="1"/>
      <protection/>
    </xf>
    <xf numFmtId="0" fontId="14" fillId="2" borderId="0" xfId="0" applyFont="1" applyFill="1" applyAlignment="1">
      <alignment/>
    </xf>
    <xf numFmtId="0" fontId="28" fillId="0" borderId="0" xfId="0" applyAlignment="1">
      <alignment/>
    </xf>
    <xf numFmtId="0" fontId="30" fillId="0" borderId="0" xfId="20" applyFont="1" applyAlignment="1">
      <alignment wrapText="1"/>
      <protection/>
    </xf>
    <xf numFmtId="0" fontId="19" fillId="0" borderId="0" xfId="20" applyFont="1" applyAlignment="1">
      <alignment horizontal="right"/>
      <protection/>
    </xf>
    <xf numFmtId="3" fontId="10" fillId="0" borderId="1" xfId="0" applyNumberFormat="1" applyFont="1" applyFill="1" applyBorder="1" applyAlignment="1">
      <alignment horizontal="right" vertical="center"/>
    </xf>
    <xf numFmtId="0" fontId="28" fillId="0" borderId="0" xfId="0" applyFill="1" applyAlignment="1">
      <alignment/>
    </xf>
    <xf numFmtId="205" fontId="24" fillId="0" borderId="1" xfId="0" applyNumberFormat="1" applyFont="1" applyBorder="1" applyAlignment="1">
      <alignment horizontal="center" vertical="center" wrapText="1"/>
    </xf>
    <xf numFmtId="3" fontId="10" fillId="0" borderId="2" xfId="0" applyNumberFormat="1" applyFont="1" applyBorder="1" applyAlignment="1">
      <alignment horizontal="right" vertical="center"/>
    </xf>
    <xf numFmtId="3" fontId="10" fillId="0" borderId="2" xfId="0" applyNumberFormat="1" applyFont="1" applyFill="1" applyBorder="1" applyAlignment="1">
      <alignment horizontal="right" vertical="center"/>
    </xf>
    <xf numFmtId="3" fontId="10" fillId="0" borderId="1" xfId="0" applyNumberFormat="1" applyFont="1" applyBorder="1" applyAlignment="1">
      <alignment horizontal="right" vertical="center"/>
    </xf>
    <xf numFmtId="3" fontId="28" fillId="0" borderId="0" xfId="0" applyNumberFormat="1" applyAlignment="1">
      <alignment/>
    </xf>
    <xf numFmtId="0" fontId="23" fillId="0" borderId="0" xfId="0" applyFont="1" applyAlignment="1" applyProtection="1">
      <alignment/>
      <protection locked="0"/>
    </xf>
    <xf numFmtId="0" fontId="23" fillId="0" borderId="0" xfId="0" applyFont="1" applyAlignment="1">
      <alignment/>
    </xf>
    <xf numFmtId="0" fontId="23" fillId="0" borderId="0" xfId="0" applyFont="1" applyFill="1" applyAlignment="1">
      <alignment/>
    </xf>
    <xf numFmtId="0" fontId="12" fillId="0" borderId="0" xfId="0" applyFont="1" applyBorder="1" applyAlignment="1" applyProtection="1">
      <alignment horizontal="center" vertical="center"/>
      <protection locked="0"/>
    </xf>
    <xf numFmtId="0" fontId="13" fillId="0" borderId="0" xfId="0" applyFont="1" applyFill="1" applyAlignment="1">
      <alignment/>
    </xf>
    <xf numFmtId="1" fontId="21" fillId="0" borderId="0" xfId="0" applyNumberFormat="1" applyFont="1" applyFill="1" applyAlignment="1">
      <alignment/>
    </xf>
    <xf numFmtId="0" fontId="21" fillId="0" borderId="0" xfId="0" applyFont="1" applyFill="1" applyAlignment="1">
      <alignment/>
    </xf>
    <xf numFmtId="1" fontId="23" fillId="0" borderId="0" xfId="0" applyNumberFormat="1" applyFont="1" applyFill="1" applyAlignment="1">
      <alignment/>
    </xf>
    <xf numFmtId="1" fontId="10" fillId="2" borderId="0" xfId="0" applyNumberFormat="1" applyFont="1" applyFill="1" applyAlignment="1">
      <alignment/>
    </xf>
    <xf numFmtId="0" fontId="10" fillId="0" borderId="0" xfId="0" applyFont="1" applyFill="1" applyAlignment="1">
      <alignment/>
    </xf>
    <xf numFmtId="1" fontId="10" fillId="0" borderId="0" xfId="0" applyNumberFormat="1" applyFont="1" applyFill="1" applyAlignment="1">
      <alignment/>
    </xf>
    <xf numFmtId="1" fontId="21" fillId="0" borderId="0" xfId="0" applyNumberFormat="1" applyFont="1" applyFill="1" applyAlignment="1">
      <alignment vertical="center"/>
    </xf>
    <xf numFmtId="0" fontId="21" fillId="0" borderId="0" xfId="0" applyFont="1" applyFill="1" applyAlignment="1">
      <alignment vertical="center"/>
    </xf>
    <xf numFmtId="1" fontId="32" fillId="0" borderId="0" xfId="0" applyNumberFormat="1" applyFont="1" applyFill="1" applyAlignment="1">
      <alignment/>
    </xf>
    <xf numFmtId="0" fontId="32" fillId="0" borderId="0" xfId="0" applyFont="1" applyFill="1" applyAlignment="1">
      <alignment/>
    </xf>
    <xf numFmtId="1" fontId="23" fillId="2" borderId="0" xfId="0" applyNumberFormat="1" applyFont="1" applyFill="1" applyAlignment="1">
      <alignment/>
    </xf>
    <xf numFmtId="1" fontId="13" fillId="0" borderId="0" xfId="0" applyNumberFormat="1" applyFont="1" applyFill="1" applyAlignment="1">
      <alignment/>
    </xf>
    <xf numFmtId="1" fontId="36" fillId="0" borderId="0" xfId="0" applyNumberFormat="1" applyFont="1" applyFill="1" applyAlignment="1">
      <alignment/>
    </xf>
    <xf numFmtId="0" fontId="36" fillId="0" borderId="0" xfId="0" applyFont="1" applyFill="1" applyAlignment="1">
      <alignment/>
    </xf>
    <xf numFmtId="1" fontId="23" fillId="0" borderId="0" xfId="0" applyNumberFormat="1" applyFont="1" applyAlignment="1">
      <alignment/>
    </xf>
    <xf numFmtId="205" fontId="24" fillId="0" borderId="2" xfId="0" applyNumberFormat="1" applyFont="1" applyBorder="1" applyAlignment="1">
      <alignment horizontal="center" vertical="center" wrapText="1"/>
    </xf>
    <xf numFmtId="0" fontId="22" fillId="0" borderId="0" xfId="0" applyFont="1" applyAlignment="1">
      <alignment/>
    </xf>
    <xf numFmtId="0" fontId="22" fillId="0" borderId="0" xfId="0" applyFont="1" applyAlignment="1">
      <alignment horizontal="right"/>
    </xf>
    <xf numFmtId="180" fontId="22" fillId="0" borderId="0" xfId="0" applyNumberFormat="1" applyFont="1" applyAlignment="1">
      <alignment/>
    </xf>
    <xf numFmtId="0" fontId="33" fillId="0" borderId="0" xfId="0" applyFont="1" applyFill="1" applyAlignment="1">
      <alignment/>
    </xf>
    <xf numFmtId="0" fontId="22" fillId="0" borderId="0" xfId="0" applyFont="1" applyFill="1" applyAlignment="1" applyProtection="1">
      <alignment/>
      <protection locked="0"/>
    </xf>
    <xf numFmtId="0" fontId="41" fillId="0" borderId="0" xfId="0" applyFont="1" applyFill="1" applyAlignment="1" applyProtection="1">
      <alignment horizontal="right" vertical="top" wrapText="1"/>
      <protection locked="0"/>
    </xf>
    <xf numFmtId="0" fontId="41" fillId="0" borderId="0" xfId="0" applyFont="1" applyFill="1" applyAlignment="1" applyProtection="1">
      <alignment vertical="top" wrapText="1"/>
      <protection locked="0"/>
    </xf>
    <xf numFmtId="3" fontId="22" fillId="0" borderId="0" xfId="0" applyNumberFormat="1" applyFont="1" applyFill="1" applyAlignment="1" applyProtection="1">
      <alignment/>
      <protection locked="0"/>
    </xf>
    <xf numFmtId="49" fontId="25"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locked="0"/>
    </xf>
    <xf numFmtId="3" fontId="16" fillId="0" borderId="1" xfId="0" applyNumberFormat="1" applyFont="1" applyBorder="1" applyAlignment="1">
      <alignment horizontal="right"/>
    </xf>
    <xf numFmtId="0" fontId="16" fillId="3" borderId="3" xfId="0" applyNumberFormat="1" applyFont="1" applyFill="1" applyBorder="1" applyAlignment="1" applyProtection="1">
      <alignment horizontal="center" vertical="top" wrapText="1"/>
      <protection/>
    </xf>
    <xf numFmtId="0" fontId="16" fillId="3" borderId="1" xfId="0" applyNumberFormat="1" applyFont="1" applyFill="1" applyBorder="1" applyAlignment="1" applyProtection="1">
      <alignment horizontal="center" vertical="top" wrapText="1"/>
      <protection/>
    </xf>
    <xf numFmtId="49" fontId="10" fillId="0" borderId="1" xfId="0" applyNumberFormat="1" applyFont="1" applyFill="1" applyBorder="1" applyAlignment="1">
      <alignment horizontal="center" vertical="center"/>
    </xf>
    <xf numFmtId="0" fontId="25" fillId="0" borderId="0" xfId="0" applyFont="1" applyAlignment="1">
      <alignment vertical="center" wrapText="1"/>
    </xf>
    <xf numFmtId="0" fontId="22" fillId="0" borderId="0" xfId="0" applyNumberFormat="1" applyFont="1" applyFill="1" applyAlignment="1" applyProtection="1">
      <alignment/>
      <protection/>
    </xf>
    <xf numFmtId="0" fontId="48" fillId="0" borderId="0" xfId="0" applyNumberFormat="1" applyFont="1" applyFill="1" applyBorder="1" applyAlignment="1" applyProtection="1">
      <alignment vertical="center"/>
      <protection/>
    </xf>
    <xf numFmtId="3" fontId="25" fillId="0" borderId="4" xfId="0" applyNumberFormat="1" applyFont="1" applyFill="1" applyBorder="1" applyAlignment="1" applyProtection="1">
      <alignment horizontal="right"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3" fontId="20" fillId="0" borderId="6" xfId="0" applyNumberFormat="1" applyFont="1" applyFill="1" applyBorder="1" applyAlignment="1" applyProtection="1">
      <alignment horizontal="right" vertical="center" wrapText="1"/>
      <protection/>
    </xf>
    <xf numFmtId="3" fontId="20" fillId="0" borderId="7"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wrapText="1"/>
      <protection/>
    </xf>
    <xf numFmtId="0" fontId="11" fillId="0" borderId="8" xfId="0" applyNumberFormat="1" applyFont="1" applyFill="1" applyBorder="1" applyAlignment="1" applyProtection="1">
      <alignment horizontal="center" vertical="center" wrapText="1"/>
      <protection/>
    </xf>
    <xf numFmtId="0" fontId="11" fillId="0" borderId="1" xfId="0" applyFont="1" applyBorder="1" applyAlignment="1">
      <alignment horizontal="left" vertical="center" wrapText="1"/>
    </xf>
    <xf numFmtId="3" fontId="20" fillId="0" borderId="1" xfId="0" applyNumberFormat="1" applyFont="1" applyFill="1" applyBorder="1" applyAlignment="1" applyProtection="1">
      <alignment horizontal="right" vertical="center" wrapText="1"/>
      <protection/>
    </xf>
    <xf numFmtId="3" fontId="11" fillId="0" borderId="1" xfId="0" applyNumberFormat="1" applyFont="1" applyFill="1" applyBorder="1" applyAlignment="1" applyProtection="1">
      <alignment horizontal="right" vertical="center" wrapText="1"/>
      <protection/>
    </xf>
    <xf numFmtId="191" fontId="45" fillId="0" borderId="1" xfId="0" applyNumberFormat="1" applyFont="1" applyBorder="1" applyAlignment="1">
      <alignment vertical="center" wrapText="1"/>
    </xf>
    <xf numFmtId="191" fontId="45" fillId="0" borderId="2" xfId="0" applyNumberFormat="1" applyFont="1" applyBorder="1" applyAlignment="1">
      <alignment vertical="center" wrapText="1"/>
    </xf>
    <xf numFmtId="0" fontId="11" fillId="0" borderId="1" xfId="0" applyNumberFormat="1" applyFont="1" applyFill="1" applyBorder="1" applyAlignment="1" applyProtection="1">
      <alignment vertical="center" wrapText="1"/>
      <protection/>
    </xf>
    <xf numFmtId="191" fontId="11" fillId="0" borderId="1" xfId="0" applyNumberFormat="1" applyFont="1" applyFill="1" applyBorder="1" applyAlignment="1" applyProtection="1">
      <alignment horizontal="right" vertical="center" wrapText="1"/>
      <protection/>
    </xf>
    <xf numFmtId="191" fontId="11" fillId="0" borderId="2"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vertical="center" wrapText="1"/>
      <protection/>
    </xf>
    <xf numFmtId="191" fontId="45" fillId="0" borderId="6" xfId="0" applyNumberFormat="1" applyFont="1" applyBorder="1" applyAlignment="1">
      <alignment vertical="center" wrapText="1"/>
    </xf>
    <xf numFmtId="191" fontId="45" fillId="0" borderId="7" xfId="0" applyNumberFormat="1" applyFont="1" applyBorder="1" applyAlignment="1">
      <alignment vertical="center" wrapText="1"/>
    </xf>
    <xf numFmtId="0" fontId="11" fillId="0" borderId="1" xfId="0" applyFont="1" applyBorder="1" applyAlignment="1">
      <alignment wrapText="1"/>
    </xf>
    <xf numFmtId="0" fontId="11" fillId="0" borderId="9" xfId="0" applyNumberFormat="1" applyFont="1" applyFill="1" applyBorder="1" applyAlignment="1" applyProtection="1">
      <alignment horizontal="center" vertical="center" wrapText="1"/>
      <protection/>
    </xf>
    <xf numFmtId="0" fontId="13" fillId="0" borderId="4" xfId="0" applyFont="1" applyFill="1" applyBorder="1" applyAlignment="1">
      <alignment vertical="center" wrapText="1"/>
    </xf>
    <xf numFmtId="3" fontId="25" fillId="0" borderId="10" xfId="0" applyNumberFormat="1" applyFont="1" applyFill="1" applyBorder="1" applyAlignment="1" applyProtection="1">
      <alignment horizontal="right" vertical="center" wrapText="1"/>
      <protection/>
    </xf>
    <xf numFmtId="0" fontId="16" fillId="0" borderId="0" xfId="0" applyFont="1" applyFill="1" applyAlignment="1">
      <alignment/>
    </xf>
    <xf numFmtId="0" fontId="17" fillId="0" borderId="0" xfId="0" applyFont="1" applyFill="1" applyAlignment="1">
      <alignment/>
    </xf>
    <xf numFmtId="0" fontId="25" fillId="0" borderId="0" xfId="0" applyFont="1" applyFill="1" applyAlignment="1">
      <alignment/>
    </xf>
    <xf numFmtId="0" fontId="46" fillId="0" borderId="0" xfId="0" applyFont="1" applyFill="1" applyAlignment="1">
      <alignment/>
    </xf>
    <xf numFmtId="0" fontId="24" fillId="0" borderId="0" xfId="0" applyFont="1" applyFill="1" applyAlignment="1">
      <alignment/>
    </xf>
    <xf numFmtId="0" fontId="17" fillId="0" borderId="0" xfId="0" applyNumberFormat="1" applyFont="1" applyFill="1" applyBorder="1" applyAlignment="1" applyProtection="1">
      <alignment horizontal="left" vertical="top"/>
      <protection/>
    </xf>
    <xf numFmtId="1" fontId="16" fillId="0" borderId="0" xfId="0" applyNumberFormat="1" applyFont="1" applyBorder="1" applyAlignment="1">
      <alignment/>
    </xf>
    <xf numFmtId="210" fontId="10" fillId="0" borderId="1" xfId="0" applyNumberFormat="1" applyFont="1" applyBorder="1" applyAlignment="1">
      <alignment vertical="center"/>
    </xf>
    <xf numFmtId="0" fontId="22" fillId="0" borderId="0" xfId="0" applyFont="1" applyAlignment="1">
      <alignment/>
    </xf>
    <xf numFmtId="0" fontId="17" fillId="0" borderId="0" xfId="0" applyFont="1" applyAlignment="1">
      <alignment wrapText="1"/>
    </xf>
    <xf numFmtId="0" fontId="25" fillId="0" borderId="0" xfId="0" applyFont="1" applyAlignment="1">
      <alignment wrapText="1"/>
    </xf>
    <xf numFmtId="0" fontId="17" fillId="0" borderId="0" xfId="0" applyFont="1" applyFill="1" applyAlignment="1">
      <alignment horizontal="left"/>
    </xf>
    <xf numFmtId="0" fontId="25" fillId="0" borderId="0" xfId="0" applyFont="1" applyAlignment="1">
      <alignment horizontal="center" vertical="center" wrapText="1"/>
    </xf>
    <xf numFmtId="205" fontId="24" fillId="0" borderId="11" xfId="0" applyNumberFormat="1" applyFont="1" applyBorder="1" applyAlignment="1">
      <alignment horizontal="center" vertical="center" wrapText="1"/>
    </xf>
    <xf numFmtId="205" fontId="24" fillId="0" borderId="12" xfId="0" applyNumberFormat="1" applyFont="1" applyBorder="1" applyAlignment="1">
      <alignment horizontal="center" vertical="center" wrapText="1"/>
    </xf>
    <xf numFmtId="49" fontId="29" fillId="0" borderId="1" xfId="0" applyNumberFormat="1" applyFont="1" applyBorder="1" applyAlignment="1">
      <alignment horizontal="center" vertical="center"/>
    </xf>
    <xf numFmtId="0" fontId="16" fillId="0" borderId="1" xfId="0" applyFont="1" applyBorder="1" applyAlignment="1">
      <alignment horizontal="center" wrapText="1"/>
    </xf>
    <xf numFmtId="0" fontId="37" fillId="0" borderId="0" xfId="20" applyFont="1" applyAlignment="1">
      <alignment horizontal="center" wrapText="1"/>
      <protection/>
    </xf>
    <xf numFmtId="49" fontId="52" fillId="0" borderId="13"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protection locked="0"/>
    </xf>
    <xf numFmtId="3" fontId="16" fillId="0" borderId="1" xfId="0" applyNumberFormat="1" applyFont="1" applyBorder="1" applyAlignment="1" applyProtection="1">
      <alignment/>
      <protection locked="0"/>
    </xf>
    <xf numFmtId="3" fontId="17" fillId="0" borderId="1" xfId="0" applyNumberFormat="1" applyFont="1" applyFill="1" applyBorder="1" applyAlignment="1" applyProtection="1">
      <alignment/>
      <protection locked="0"/>
    </xf>
    <xf numFmtId="0" fontId="16" fillId="0" borderId="1" xfId="0" applyNumberFormat="1" applyFont="1" applyFill="1" applyBorder="1" applyAlignment="1" applyProtection="1">
      <alignment horizontal="center" vertical="center"/>
      <protection/>
    </xf>
    <xf numFmtId="0" fontId="20" fillId="0" borderId="8"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wrapText="1"/>
      <protection/>
    </xf>
    <xf numFmtId="191" fontId="40" fillId="0" borderId="1" xfId="0" applyNumberFormat="1" applyFont="1" applyBorder="1" applyAlignment="1">
      <alignment vertical="center" wrapText="1"/>
    </xf>
    <xf numFmtId="191" fontId="40" fillId="0" borderId="2" xfId="0" applyNumberFormat="1" applyFont="1" applyBorder="1" applyAlignment="1">
      <alignment vertical="center" wrapText="1"/>
    </xf>
    <xf numFmtId="0" fontId="11" fillId="0" borderId="0" xfId="0" applyNumberFormat="1" applyFont="1" applyFill="1" applyAlignment="1" applyProtection="1">
      <alignment horizontal="center" vertical="center" wrapText="1"/>
      <protection/>
    </xf>
    <xf numFmtId="0" fontId="26" fillId="0" borderId="1" xfId="0" applyFont="1" applyFill="1" applyBorder="1" applyAlignment="1" applyProtection="1">
      <alignment horizontal="center" vertical="center" wrapText="1"/>
      <protection locked="0"/>
    </xf>
    <xf numFmtId="0" fontId="25" fillId="0" borderId="0" xfId="0" applyFont="1" applyFill="1" applyAlignment="1">
      <alignment horizontal="left"/>
    </xf>
    <xf numFmtId="0" fontId="48" fillId="0" borderId="0" xfId="0" applyNumberFormat="1" applyFont="1" applyFill="1" applyBorder="1" applyAlignment="1" applyProtection="1">
      <alignment horizontal="center" vertical="center"/>
      <protection/>
    </xf>
    <xf numFmtId="0" fontId="22" fillId="0" borderId="0" xfId="19" applyNumberFormat="1" applyFont="1" applyFill="1" applyBorder="1" applyAlignment="1" applyProtection="1">
      <alignment vertical="top"/>
      <protection/>
    </xf>
    <xf numFmtId="3" fontId="17" fillId="0" borderId="2" xfId="0" applyNumberFormat="1" applyFont="1" applyFill="1" applyBorder="1" applyAlignment="1" applyProtection="1">
      <alignment/>
      <protection locked="0"/>
    </xf>
    <xf numFmtId="49" fontId="17" fillId="4" borderId="1" xfId="0" applyNumberFormat="1" applyFont="1" applyFill="1" applyBorder="1" applyAlignment="1">
      <alignment horizontal="right" wrapText="1"/>
    </xf>
    <xf numFmtId="49" fontId="34" fillId="4" borderId="1" xfId="0" applyNumberFormat="1" applyFont="1" applyFill="1" applyBorder="1" applyAlignment="1">
      <alignment horizontal="right" vertical="center" wrapText="1"/>
    </xf>
    <xf numFmtId="3" fontId="17" fillId="4" borderId="1" xfId="0" applyNumberFormat="1" applyFont="1" applyFill="1" applyBorder="1" applyAlignment="1" applyProtection="1">
      <alignment/>
      <protection locked="0"/>
    </xf>
    <xf numFmtId="49" fontId="24" fillId="0" borderId="1" xfId="0" applyNumberFormat="1" applyFont="1" applyFill="1" applyBorder="1" applyAlignment="1">
      <alignment horizontal="right" vertical="center" wrapText="1"/>
    </xf>
    <xf numFmtId="0" fontId="65" fillId="0" borderId="1" xfId="0" applyFont="1" applyBorder="1" applyAlignment="1" applyProtection="1">
      <alignment horizontal="center" vertical="center" wrapText="1"/>
      <protection locked="0"/>
    </xf>
    <xf numFmtId="3" fontId="24" fillId="0" borderId="1" xfId="0" applyNumberFormat="1" applyFont="1" applyFill="1" applyBorder="1" applyAlignment="1" applyProtection="1">
      <alignment/>
      <protection locked="0"/>
    </xf>
    <xf numFmtId="49" fontId="34" fillId="4" borderId="8" xfId="0" applyNumberFormat="1" applyFont="1" applyFill="1" applyBorder="1" applyAlignment="1">
      <alignment horizontal="center" vertical="center" wrapText="1"/>
    </xf>
    <xf numFmtId="3" fontId="17" fillId="4" borderId="2" xfId="0" applyNumberFormat="1" applyFont="1" applyFill="1" applyBorder="1" applyAlignment="1" applyProtection="1">
      <alignment/>
      <protection locked="0"/>
    </xf>
    <xf numFmtId="49" fontId="24" fillId="0" borderId="8" xfId="0" applyNumberFormat="1" applyFont="1" applyFill="1" applyBorder="1" applyAlignment="1">
      <alignment horizontal="center" vertical="center" wrapText="1"/>
    </xf>
    <xf numFmtId="3" fontId="24" fillId="0" borderId="2" xfId="0" applyNumberFormat="1" applyFont="1" applyFill="1" applyBorder="1" applyAlignment="1" applyProtection="1">
      <alignment/>
      <protection locked="0"/>
    </xf>
    <xf numFmtId="0" fontId="34" fillId="0" borderId="14" xfId="0" applyFont="1" applyFill="1" applyBorder="1" applyAlignment="1" applyProtection="1">
      <alignment/>
      <protection locked="0"/>
    </xf>
    <xf numFmtId="0" fontId="17" fillId="0" borderId="11" xfId="0" applyFont="1" applyFill="1" applyBorder="1" applyAlignment="1" applyProtection="1">
      <alignment/>
      <protection locked="0"/>
    </xf>
    <xf numFmtId="3" fontId="17" fillId="0" borderId="11" xfId="0" applyNumberFormat="1" applyFont="1" applyBorder="1" applyAlignment="1" applyProtection="1">
      <alignment/>
      <protection locked="0"/>
    </xf>
    <xf numFmtId="3" fontId="17" fillId="0" borderId="12" xfId="0" applyNumberFormat="1" applyFont="1" applyBorder="1" applyAlignment="1" applyProtection="1">
      <alignment/>
      <protection locked="0"/>
    </xf>
    <xf numFmtId="3" fontId="17" fillId="4" borderId="8" xfId="0" applyNumberFormat="1" applyFont="1" applyFill="1" applyBorder="1" applyAlignment="1" applyProtection="1">
      <alignment/>
      <protection locked="0"/>
    </xf>
    <xf numFmtId="3" fontId="24" fillId="0" borderId="8" xfId="0" applyNumberFormat="1" applyFont="1" applyFill="1" applyBorder="1" applyAlignment="1" applyProtection="1">
      <alignment/>
      <protection locked="0"/>
    </xf>
    <xf numFmtId="3" fontId="17" fillId="0" borderId="8" xfId="0" applyNumberFormat="1" applyFont="1" applyBorder="1" applyAlignment="1" applyProtection="1">
      <alignment/>
      <protection locked="0"/>
    </xf>
    <xf numFmtId="3" fontId="17" fillId="0" borderId="14" xfId="0" applyNumberFormat="1" applyFont="1" applyBorder="1" applyAlignment="1" applyProtection="1">
      <alignment/>
      <protection locked="0"/>
    </xf>
    <xf numFmtId="3" fontId="17" fillId="4" borderId="8" xfId="0" applyNumberFormat="1" applyFont="1" applyFill="1" applyBorder="1" applyAlignment="1" applyProtection="1">
      <alignment/>
      <protection/>
    </xf>
    <xf numFmtId="3" fontId="24" fillId="0" borderId="8" xfId="0" applyNumberFormat="1" applyFont="1" applyFill="1" applyBorder="1" applyAlignment="1" applyProtection="1">
      <alignment/>
      <protection/>
    </xf>
    <xf numFmtId="3" fontId="17" fillId="0" borderId="8" xfId="0" applyNumberFormat="1" applyFont="1" applyBorder="1" applyAlignment="1" applyProtection="1">
      <alignment/>
      <protection/>
    </xf>
    <xf numFmtId="3" fontId="16" fillId="0" borderId="2" xfId="0" applyNumberFormat="1" applyFont="1" applyBorder="1" applyAlignment="1" applyProtection="1">
      <alignment/>
      <protection locked="0"/>
    </xf>
    <xf numFmtId="3" fontId="17" fillId="0" borderId="14" xfId="0" applyNumberFormat="1" applyFont="1" applyBorder="1" applyAlignment="1" applyProtection="1">
      <alignment/>
      <protection/>
    </xf>
    <xf numFmtId="49" fontId="17" fillId="4" borderId="2" xfId="0" applyNumberFormat="1" applyFont="1" applyFill="1" applyBorder="1" applyAlignment="1">
      <alignment horizontal="right" wrapText="1"/>
    </xf>
    <xf numFmtId="49" fontId="24" fillId="0" borderId="2" xfId="0" applyNumberFormat="1" applyFont="1" applyFill="1" applyBorder="1" applyAlignment="1">
      <alignment horizontal="right" vertical="center" wrapText="1"/>
    </xf>
    <xf numFmtId="0" fontId="16" fillId="0" borderId="8" xfId="0" applyFont="1" applyFill="1" applyBorder="1" applyAlignment="1" applyProtection="1">
      <alignment horizontal="left" wrapText="1"/>
      <protection locked="0"/>
    </xf>
    <xf numFmtId="0" fontId="34" fillId="0" borderId="8" xfId="0" applyFont="1" applyFill="1" applyBorder="1" applyAlignment="1" applyProtection="1">
      <alignment/>
      <protection locked="0"/>
    </xf>
    <xf numFmtId="0" fontId="17" fillId="0" borderId="2" xfId="0" applyFont="1" applyFill="1" applyBorder="1" applyAlignment="1" applyProtection="1">
      <alignment/>
      <protection locked="0"/>
    </xf>
    <xf numFmtId="0" fontId="17" fillId="0" borderId="12" xfId="0" applyFont="1" applyFill="1" applyBorder="1" applyAlignment="1" applyProtection="1">
      <alignment/>
      <protection locked="0"/>
    </xf>
    <xf numFmtId="3" fontId="22" fillId="0" borderId="0" xfId="0" applyNumberFormat="1" applyFont="1" applyAlignment="1">
      <alignment/>
    </xf>
    <xf numFmtId="1" fontId="17" fillId="4" borderId="12" xfId="0" applyNumberFormat="1" applyFont="1" applyFill="1" applyBorder="1" applyAlignment="1">
      <alignment/>
    </xf>
    <xf numFmtId="0" fontId="26" fillId="0" borderId="13" xfId="0" applyFont="1" applyFill="1" applyBorder="1" applyAlignment="1">
      <alignment horizontal="center" vertical="center" wrapText="1"/>
    </xf>
    <xf numFmtId="0" fontId="47" fillId="0" borderId="13" xfId="0" applyNumberFormat="1" applyFont="1" applyFill="1" applyBorder="1" applyAlignment="1" applyProtection="1">
      <alignment horizontal="left" vertical="top"/>
      <protection/>
    </xf>
    <xf numFmtId="0" fontId="17" fillId="4" borderId="15" xfId="0" applyNumberFormat="1" applyFont="1" applyFill="1" applyBorder="1" applyAlignment="1" applyProtection="1">
      <alignment horizontal="left" vertical="top"/>
      <protection/>
    </xf>
    <xf numFmtId="0" fontId="25" fillId="0" borderId="16" xfId="0" applyFont="1" applyFill="1" applyBorder="1" applyAlignment="1">
      <alignment horizontal="center" vertical="center" wrapText="1"/>
    </xf>
    <xf numFmtId="1" fontId="16" fillId="0" borderId="16" xfId="0" applyNumberFormat="1" applyFont="1" applyBorder="1" applyAlignment="1">
      <alignment/>
    </xf>
    <xf numFmtId="1" fontId="17" fillId="4" borderId="17" xfId="0" applyNumberFormat="1" applyFont="1" applyFill="1" applyBorder="1" applyAlignment="1">
      <alignment/>
    </xf>
    <xf numFmtId="1" fontId="17" fillId="4" borderId="18" xfId="0" applyNumberFormat="1" applyFont="1" applyFill="1" applyBorder="1" applyAlignment="1">
      <alignment/>
    </xf>
    <xf numFmtId="1" fontId="17" fillId="4" borderId="19" xfId="0" applyNumberFormat="1" applyFont="1" applyFill="1" applyBorder="1" applyAlignment="1">
      <alignment/>
    </xf>
    <xf numFmtId="0" fontId="25" fillId="0" borderId="8" xfId="0" applyFont="1" applyFill="1" applyBorder="1" applyAlignment="1">
      <alignment horizontal="center" vertical="center" wrapText="1"/>
    </xf>
    <xf numFmtId="0" fontId="25" fillId="0" borderId="2" xfId="0" applyFont="1" applyFill="1" applyBorder="1" applyAlignment="1">
      <alignment horizontal="center" vertical="center" wrapText="1"/>
    </xf>
    <xf numFmtId="1" fontId="16" fillId="0" borderId="8" xfId="0" applyNumberFormat="1" applyFont="1" applyBorder="1" applyAlignment="1">
      <alignment/>
    </xf>
    <xf numFmtId="1" fontId="16" fillId="0" borderId="2" xfId="0" applyNumberFormat="1" applyFont="1" applyBorder="1" applyAlignment="1">
      <alignment/>
    </xf>
    <xf numFmtId="1" fontId="17" fillId="4" borderId="14" xfId="0" applyNumberFormat="1" applyFont="1" applyFill="1" applyBorder="1" applyAlignment="1">
      <alignment/>
    </xf>
    <xf numFmtId="49" fontId="26" fillId="0" borderId="16" xfId="0" applyNumberFormat="1" applyFont="1" applyFill="1" applyBorder="1" applyAlignment="1">
      <alignment horizontal="center" vertical="center" wrapText="1"/>
    </xf>
    <xf numFmtId="49" fontId="26" fillId="0" borderId="8"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5" fillId="0" borderId="20" xfId="0" applyFont="1" applyBorder="1" applyAlignment="1">
      <alignment horizontal="center" vertical="center"/>
    </xf>
    <xf numFmtId="49" fontId="21" fillId="0" borderId="21" xfId="0" applyNumberFormat="1" applyFont="1" applyBorder="1" applyAlignment="1" applyProtection="1">
      <alignment horizontal="center" vertical="center" wrapText="1"/>
      <protection locked="0"/>
    </xf>
    <xf numFmtId="205" fontId="17" fillId="4" borderId="11" xfId="0" applyNumberFormat="1" applyFont="1" applyFill="1" applyBorder="1" applyAlignment="1">
      <alignment horizontal="center" vertical="center" wrapText="1"/>
    </xf>
    <xf numFmtId="205" fontId="31" fillId="4" borderId="11" xfId="0" applyNumberFormat="1" applyFont="1" applyFill="1" applyBorder="1" applyAlignment="1">
      <alignment vertical="center" wrapText="1"/>
    </xf>
    <xf numFmtId="205" fontId="17" fillId="4" borderId="12" xfId="0"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49" fontId="24" fillId="0" borderId="6" xfId="0" applyNumberFormat="1" applyFont="1" applyBorder="1" applyAlignment="1">
      <alignment horizontal="center" vertical="center" wrapText="1"/>
    </xf>
    <xf numFmtId="0" fontId="24" fillId="0" borderId="6" xfId="0" applyFont="1" applyBorder="1" applyAlignment="1">
      <alignment horizontal="left" vertical="center" wrapText="1"/>
    </xf>
    <xf numFmtId="0" fontId="24" fillId="0" borderId="6" xfId="20" applyFont="1" applyBorder="1" applyAlignment="1">
      <alignment horizontal="left" vertical="center" wrapText="1"/>
      <protection/>
    </xf>
    <xf numFmtId="205" fontId="24" fillId="0" borderId="6" xfId="0" applyNumberFormat="1" applyFont="1" applyBorder="1" applyAlignment="1">
      <alignment horizontal="center" vertical="center" wrapText="1"/>
    </xf>
    <xf numFmtId="205" fontId="24" fillId="0" borderId="7" xfId="0" applyNumberFormat="1" applyFont="1" applyBorder="1" applyAlignment="1">
      <alignment horizontal="center" vertical="center" wrapText="1"/>
    </xf>
    <xf numFmtId="0" fontId="25" fillId="4" borderId="21" xfId="0" applyFont="1" applyFill="1" applyBorder="1" applyAlignment="1">
      <alignment horizontal="center" vertical="center" wrapText="1"/>
    </xf>
    <xf numFmtId="0" fontId="25" fillId="4" borderId="22" xfId="0" applyFont="1" applyFill="1" applyBorder="1" applyAlignment="1">
      <alignment horizontal="center" vertical="center" wrapText="1"/>
    </xf>
    <xf numFmtId="205" fontId="25" fillId="4" borderId="22" xfId="0" applyNumberFormat="1" applyFont="1" applyFill="1" applyBorder="1" applyAlignment="1">
      <alignment horizontal="center" vertical="center" wrapText="1"/>
    </xf>
    <xf numFmtId="205" fontId="25" fillId="4" borderId="2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24" fillId="0" borderId="11" xfId="0" applyFont="1" applyBorder="1" applyAlignment="1">
      <alignment horizontal="left" vertical="center" wrapText="1"/>
    </xf>
    <xf numFmtId="49" fontId="25" fillId="4" borderId="22" xfId="20" applyNumberFormat="1" applyFont="1" applyFill="1" applyBorder="1" applyAlignment="1">
      <alignment horizontal="center" vertical="center" wrapText="1"/>
      <protection/>
    </xf>
    <xf numFmtId="0" fontId="5" fillId="4" borderId="22" xfId="0"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49" fontId="24" fillId="0" borderId="11" xfId="20" applyNumberFormat="1" applyFont="1" applyBorder="1" applyAlignment="1">
      <alignment horizontal="center" vertical="center" wrapText="1"/>
      <protection/>
    </xf>
    <xf numFmtId="49" fontId="25" fillId="4" borderId="22" xfId="0" applyNumberFormat="1" applyFont="1" applyFill="1" applyBorder="1" applyAlignment="1" applyProtection="1">
      <alignment horizontal="center" vertical="top" wrapText="1"/>
      <protection/>
    </xf>
    <xf numFmtId="205" fontId="24" fillId="0" borderId="11" xfId="0" applyNumberFormat="1" applyFont="1" applyFill="1" applyBorder="1" applyAlignment="1">
      <alignment horizontal="center" vertical="center" wrapText="1"/>
    </xf>
    <xf numFmtId="205" fontId="24" fillId="0" borderId="12" xfId="0" applyNumberFormat="1" applyFont="1" applyFill="1" applyBorder="1" applyAlignment="1">
      <alignment horizontal="center" vertical="center" wrapText="1"/>
    </xf>
    <xf numFmtId="49" fontId="25" fillId="4" borderId="21" xfId="0" applyNumberFormat="1" applyFont="1" applyFill="1" applyBorder="1" applyAlignment="1">
      <alignment horizontal="center" vertical="center" wrapText="1"/>
    </xf>
    <xf numFmtId="49" fontId="25" fillId="4" borderId="22" xfId="0" applyNumberFormat="1" applyFont="1" applyFill="1" applyBorder="1" applyAlignment="1">
      <alignment horizontal="center" vertical="center" wrapText="1"/>
    </xf>
    <xf numFmtId="49" fontId="35" fillId="4" borderId="21" xfId="0" applyNumberFormat="1" applyFont="1" applyFill="1" applyBorder="1" applyAlignment="1" applyProtection="1">
      <alignment horizontal="center" vertical="center" wrapText="1"/>
      <protection locked="0"/>
    </xf>
    <xf numFmtId="49" fontId="23" fillId="4" borderId="22" xfId="0" applyNumberFormat="1" applyFont="1" applyFill="1" applyBorder="1" applyAlignment="1" applyProtection="1">
      <alignment horizontal="center" vertical="center" wrapText="1"/>
      <protection locked="0"/>
    </xf>
    <xf numFmtId="0" fontId="25" fillId="4" borderId="22" xfId="20" applyFont="1" applyFill="1" applyBorder="1" applyAlignment="1">
      <alignment horizontal="center" vertical="center" wrapText="1"/>
      <protection/>
    </xf>
    <xf numFmtId="0" fontId="27" fillId="4" borderId="22" xfId="20" applyFont="1" applyFill="1" applyBorder="1" applyAlignment="1">
      <alignment horizontal="center" vertical="center" wrapText="1"/>
      <protection/>
    </xf>
    <xf numFmtId="0" fontId="25" fillId="4" borderId="23" xfId="20" applyFont="1" applyFill="1" applyBorder="1" applyAlignment="1">
      <alignment horizontal="center" vertical="center" wrapText="1"/>
      <protection/>
    </xf>
    <xf numFmtId="0" fontId="27" fillId="0" borderId="11" xfId="20" applyFont="1" applyBorder="1" applyAlignment="1">
      <alignment horizontal="center" vertical="center" wrapText="1"/>
      <protection/>
    </xf>
    <xf numFmtId="0" fontId="24" fillId="0" borderId="12" xfId="20" applyFont="1" applyBorder="1" applyAlignment="1">
      <alignment horizontal="center" vertical="center" wrapText="1"/>
      <protection/>
    </xf>
    <xf numFmtId="0" fontId="24" fillId="0" borderId="11" xfId="20" applyFont="1" applyBorder="1" applyAlignment="1">
      <alignment horizontal="justify" vertical="center" wrapText="1"/>
      <protection/>
    </xf>
    <xf numFmtId="0" fontId="24" fillId="0" borderId="1" xfId="0" applyFont="1" applyBorder="1" applyAlignment="1">
      <alignment horizontal="justify" vertical="center" wrapText="1"/>
    </xf>
    <xf numFmtId="0" fontId="24" fillId="0" borderId="11" xfId="0" applyFont="1" applyBorder="1" applyAlignment="1">
      <alignment horizontal="justify" vertical="center" wrapText="1"/>
    </xf>
    <xf numFmtId="0" fontId="24" fillId="0" borderId="1" xfId="0" applyFont="1" applyFill="1" applyBorder="1" applyAlignment="1">
      <alignment horizontal="justify" vertical="center" wrapText="1"/>
    </xf>
    <xf numFmtId="0" fontId="24" fillId="0" borderId="11" xfId="0" applyFont="1" applyFill="1" applyBorder="1" applyAlignment="1">
      <alignment horizontal="justify" vertical="center" wrapText="1"/>
    </xf>
    <xf numFmtId="0" fontId="16" fillId="0" borderId="1"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top" wrapText="1"/>
      <protection/>
    </xf>
    <xf numFmtId="49" fontId="16" fillId="0" borderId="1" xfId="0" applyNumberFormat="1" applyFont="1" applyFill="1" applyBorder="1" applyAlignment="1">
      <alignment horizontal="center" vertical="center"/>
    </xf>
    <xf numFmtId="49" fontId="5" fillId="0" borderId="22" xfId="0" applyNumberFormat="1"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25" fillId="0" borderId="22"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13" fillId="4" borderId="22" xfId="0" applyFont="1" applyFill="1" applyBorder="1" applyAlignment="1">
      <alignment horizontal="center" vertical="center" wrapText="1"/>
    </xf>
    <xf numFmtId="0" fontId="13" fillId="4" borderId="22" xfId="0" applyFont="1" applyFill="1" applyBorder="1" applyAlignment="1">
      <alignment horizontal="centerContinuous" vertical="center" wrapText="1"/>
    </xf>
    <xf numFmtId="3" fontId="16" fillId="0" borderId="2" xfId="0" applyNumberFormat="1" applyFont="1" applyBorder="1" applyAlignment="1">
      <alignment horizontal="right"/>
    </xf>
    <xf numFmtId="49" fontId="29" fillId="0" borderId="8"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16" fillId="0" borderId="11" xfId="0" applyNumberFormat="1" applyFont="1" applyFill="1" applyBorder="1" applyAlignment="1" applyProtection="1">
      <alignment horizontal="center" vertical="top" wrapText="1"/>
      <protection/>
    </xf>
    <xf numFmtId="3" fontId="16" fillId="0" borderId="11" xfId="0" applyNumberFormat="1" applyFont="1" applyBorder="1" applyAlignment="1">
      <alignment horizontal="right"/>
    </xf>
    <xf numFmtId="3" fontId="16" fillId="0" borderId="12" xfId="0" applyNumberFormat="1" applyFont="1" applyBorder="1" applyAlignment="1">
      <alignment horizontal="right"/>
    </xf>
    <xf numFmtId="49" fontId="13" fillId="4" borderId="21" xfId="0" applyNumberFormat="1" applyFont="1" applyFill="1" applyBorder="1" applyAlignment="1">
      <alignment horizontal="center" vertical="center"/>
    </xf>
    <xf numFmtId="49" fontId="13" fillId="4" borderId="22" xfId="0" applyNumberFormat="1" applyFont="1" applyFill="1" applyBorder="1" applyAlignment="1">
      <alignment horizontal="center" vertical="center"/>
    </xf>
    <xf numFmtId="3" fontId="6" fillId="4" borderId="22" xfId="0" applyNumberFormat="1" applyFont="1" applyFill="1" applyBorder="1" applyAlignment="1">
      <alignment horizontal="right" vertical="center"/>
    </xf>
    <xf numFmtId="49" fontId="16" fillId="0" borderId="8" xfId="0" applyNumberFormat="1" applyFont="1" applyFill="1" applyBorder="1" applyAlignment="1" applyProtection="1">
      <alignment horizontal="center" vertical="center"/>
      <protection/>
    </xf>
    <xf numFmtId="49" fontId="16" fillId="0" borderId="8" xfId="0" applyNumberFormat="1" applyFont="1" applyFill="1" applyBorder="1" applyAlignment="1">
      <alignment horizontal="center" vertical="center"/>
    </xf>
    <xf numFmtId="49" fontId="16" fillId="0" borderId="14"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3" fontId="10" fillId="0" borderId="11" xfId="0" applyNumberFormat="1" applyFont="1" applyBorder="1" applyAlignment="1">
      <alignment horizontal="right" vertical="center"/>
    </xf>
    <xf numFmtId="3" fontId="10" fillId="0" borderId="12" xfId="0" applyNumberFormat="1" applyFont="1" applyFill="1" applyBorder="1" applyAlignment="1">
      <alignment horizontal="right" vertical="center"/>
    </xf>
    <xf numFmtId="49" fontId="6" fillId="4" borderId="21" xfId="0" applyNumberFormat="1" applyFont="1" applyFill="1" applyBorder="1" applyAlignment="1">
      <alignment horizontal="center" vertical="center"/>
    </xf>
    <xf numFmtId="49" fontId="6" fillId="4" borderId="22" xfId="0" applyNumberFormat="1" applyFont="1" applyFill="1" applyBorder="1" applyAlignment="1">
      <alignment horizontal="center" vertical="center"/>
    </xf>
    <xf numFmtId="49" fontId="13" fillId="4" borderId="14" xfId="0" applyNumberFormat="1" applyFont="1" applyFill="1" applyBorder="1" applyAlignment="1">
      <alignment horizontal="center" vertical="center"/>
    </xf>
    <xf numFmtId="49" fontId="13" fillId="4" borderId="11" xfId="0" applyNumberFormat="1" applyFont="1" applyFill="1" applyBorder="1" applyAlignment="1">
      <alignment horizontal="center" vertical="center"/>
    </xf>
    <xf numFmtId="0" fontId="13" fillId="4" borderId="11" xfId="0" applyFont="1" applyFill="1" applyBorder="1" applyAlignment="1">
      <alignment horizontal="center" vertical="center" wrapText="1"/>
    </xf>
    <xf numFmtId="3" fontId="13" fillId="4" borderId="11" xfId="0" applyNumberFormat="1" applyFont="1" applyFill="1" applyBorder="1" applyAlignment="1">
      <alignment horizontal="right" vertical="center"/>
    </xf>
    <xf numFmtId="49" fontId="13" fillId="4" borderId="21" xfId="0" applyNumberFormat="1" applyFont="1" applyFill="1" applyBorder="1" applyAlignment="1" applyProtection="1">
      <alignment horizontal="center" vertical="center" wrapText="1"/>
      <protection locked="0"/>
    </xf>
    <xf numFmtId="3" fontId="34" fillId="4" borderId="22" xfId="0" applyNumberFormat="1" applyFont="1" applyFill="1" applyBorder="1" applyAlignment="1">
      <alignment horizontal="right" vertical="center" wrapText="1"/>
    </xf>
    <xf numFmtId="3" fontId="34" fillId="4" borderId="23" xfId="0" applyNumberFormat="1" applyFont="1" applyFill="1" applyBorder="1" applyAlignment="1">
      <alignment horizontal="right" vertical="center" wrapText="1"/>
    </xf>
    <xf numFmtId="3" fontId="13" fillId="4" borderId="22" xfId="0" applyNumberFormat="1" applyFont="1" applyFill="1" applyBorder="1" applyAlignment="1">
      <alignment horizontal="right" vertical="center"/>
    </xf>
    <xf numFmtId="49" fontId="10" fillId="0" borderId="1" xfId="0" applyNumberFormat="1" applyFont="1" applyBorder="1" applyAlignment="1">
      <alignment horizontal="center" wrapText="1"/>
    </xf>
    <xf numFmtId="49" fontId="10" fillId="0" borderId="11" xfId="0" applyNumberFormat="1" applyFont="1" applyBorder="1" applyAlignment="1">
      <alignment horizontal="center" wrapText="1"/>
    </xf>
    <xf numFmtId="49" fontId="16" fillId="0" borderId="1" xfId="0" applyNumberFormat="1" applyFont="1" applyFill="1" applyBorder="1" applyAlignment="1" applyProtection="1">
      <alignment horizontal="center" wrapText="1"/>
      <protection/>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49" fontId="16" fillId="0" borderId="1" xfId="0" applyNumberFormat="1" applyFont="1" applyFill="1" applyBorder="1" applyAlignment="1" applyProtection="1">
      <alignment horizontal="center" vertical="top" wrapText="1"/>
      <protection/>
    </xf>
    <xf numFmtId="0" fontId="46" fillId="0" borderId="0" xfId="0" applyFont="1" applyAlignment="1">
      <alignment/>
    </xf>
    <xf numFmtId="49" fontId="21" fillId="0" borderId="14" xfId="0" applyNumberFormat="1" applyFont="1" applyBorder="1" applyAlignment="1" applyProtection="1">
      <alignment horizontal="center" vertical="center" wrapText="1"/>
      <protection locked="0"/>
    </xf>
    <xf numFmtId="49" fontId="21" fillId="0" borderId="11" xfId="0" applyNumberFormat="1" applyFont="1" applyBorder="1" applyAlignment="1" applyProtection="1">
      <alignment horizontal="center" vertical="center" wrapText="1"/>
      <protection locked="0"/>
    </xf>
    <xf numFmtId="49" fontId="10" fillId="0" borderId="24"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6" fillId="3" borderId="3" xfId="0" applyNumberFormat="1" applyFont="1" applyFill="1" applyBorder="1" applyAlignment="1" applyProtection="1">
      <alignment horizontal="center" vertical="top"/>
      <protection/>
    </xf>
    <xf numFmtId="3" fontId="10" fillId="0" borderId="3" xfId="0" applyNumberFormat="1" applyFont="1" applyFill="1" applyBorder="1" applyAlignment="1">
      <alignment horizontal="right" vertical="center"/>
    </xf>
    <xf numFmtId="3" fontId="10" fillId="0" borderId="25" xfId="0" applyNumberFormat="1" applyFont="1" applyFill="1" applyBorder="1" applyAlignment="1">
      <alignment horizontal="right" vertical="center"/>
    </xf>
    <xf numFmtId="0" fontId="16" fillId="3" borderId="6" xfId="0" applyNumberFormat="1" applyFont="1" applyFill="1" applyBorder="1" applyAlignment="1" applyProtection="1">
      <alignment horizontal="center" vertical="top" wrapText="1"/>
      <protection/>
    </xf>
    <xf numFmtId="3" fontId="10" fillId="0" borderId="6" xfId="0" applyNumberFormat="1" applyFont="1" applyFill="1" applyBorder="1" applyAlignment="1">
      <alignment horizontal="right" vertical="center"/>
    </xf>
    <xf numFmtId="3" fontId="10" fillId="0" borderId="7" xfId="0" applyNumberFormat="1" applyFont="1" applyFill="1" applyBorder="1" applyAlignment="1">
      <alignment horizontal="right" vertical="center"/>
    </xf>
    <xf numFmtId="3" fontId="10" fillId="0" borderId="3" xfId="0" applyNumberFormat="1" applyFont="1" applyFill="1" applyBorder="1" applyAlignment="1">
      <alignment horizontal="right" vertical="center" wrapText="1"/>
    </xf>
    <xf numFmtId="3" fontId="10" fillId="0" borderId="6" xfId="0" applyNumberFormat="1" applyFont="1" applyFill="1" applyBorder="1" applyAlignment="1">
      <alignment horizontal="right" vertical="center" wrapText="1"/>
    </xf>
    <xf numFmtId="49" fontId="44" fillId="0" borderId="11" xfId="0" applyNumberFormat="1" applyFont="1" applyBorder="1" applyAlignment="1">
      <alignment horizontal="justify" wrapText="1"/>
    </xf>
    <xf numFmtId="1" fontId="13" fillId="2" borderId="0" xfId="0" applyNumberFormat="1" applyFont="1" applyFill="1" applyAlignment="1">
      <alignment/>
    </xf>
    <xf numFmtId="0" fontId="13" fillId="0" borderId="0" xfId="0" applyFont="1" applyFill="1" applyAlignment="1">
      <alignment/>
    </xf>
    <xf numFmtId="1" fontId="21" fillId="0" borderId="0" xfId="0" applyNumberFormat="1" applyFont="1" applyFill="1" applyAlignment="1">
      <alignment/>
    </xf>
    <xf numFmtId="0" fontId="21" fillId="0" borderId="0" xfId="0" applyFont="1" applyFill="1" applyAlignment="1">
      <alignment/>
    </xf>
    <xf numFmtId="1" fontId="29" fillId="2" borderId="0" xfId="0" applyNumberFormat="1" applyFont="1" applyFill="1" applyAlignment="1">
      <alignment/>
    </xf>
    <xf numFmtId="0" fontId="29" fillId="0" borderId="0" xfId="0" applyFont="1" applyFill="1" applyAlignment="1">
      <alignment/>
    </xf>
    <xf numFmtId="49" fontId="54" fillId="0" borderId="8" xfId="0" applyNumberFormat="1" applyFont="1" applyBorder="1" applyAlignment="1">
      <alignment horizontal="center" vertical="center"/>
    </xf>
    <xf numFmtId="49" fontId="54" fillId="0" borderId="14" xfId="0" applyNumberFormat="1" applyFont="1" applyBorder="1" applyAlignment="1">
      <alignment horizontal="center" vertical="center"/>
    </xf>
    <xf numFmtId="1" fontId="6" fillId="2" borderId="0" xfId="0" applyNumberFormat="1" applyFont="1" applyFill="1" applyAlignment="1">
      <alignment/>
    </xf>
    <xf numFmtId="0" fontId="6" fillId="0" borderId="0" xfId="0" applyFont="1" applyFill="1" applyAlignment="1">
      <alignment/>
    </xf>
    <xf numFmtId="1" fontId="6" fillId="0" borderId="0" xfId="0" applyNumberFormat="1" applyFont="1" applyFill="1" applyAlignment="1">
      <alignment/>
    </xf>
    <xf numFmtId="1" fontId="53" fillId="0" borderId="0" xfId="0" applyNumberFormat="1" applyFont="1" applyFill="1" applyAlignment="1">
      <alignment/>
    </xf>
    <xf numFmtId="0" fontId="53" fillId="0" borderId="0" xfId="0" applyFont="1" applyFill="1" applyAlignment="1">
      <alignment/>
    </xf>
    <xf numFmtId="1" fontId="55" fillId="0" borderId="0" xfId="0" applyNumberFormat="1" applyFont="1" applyFill="1" applyAlignment="1">
      <alignment/>
    </xf>
    <xf numFmtId="0" fontId="55" fillId="0" borderId="0" xfId="0" applyFont="1" applyFill="1" applyAlignment="1">
      <alignment/>
    </xf>
    <xf numFmtId="3" fontId="6" fillId="4" borderId="22" xfId="0" applyNumberFormat="1" applyFont="1" applyFill="1" applyBorder="1" applyAlignment="1">
      <alignment horizontal="center" wrapText="1"/>
    </xf>
    <xf numFmtId="3" fontId="6" fillId="4" borderId="23" xfId="0" applyNumberFormat="1" applyFont="1" applyFill="1" applyBorder="1" applyAlignment="1">
      <alignment horizontal="center" wrapText="1"/>
    </xf>
    <xf numFmtId="3" fontId="6" fillId="4" borderId="1" xfId="0" applyNumberFormat="1" applyFont="1" applyFill="1" applyBorder="1" applyAlignment="1">
      <alignment horizontal="center" wrapText="1"/>
    </xf>
    <xf numFmtId="3" fontId="6" fillId="4" borderId="2" xfId="0" applyNumberFormat="1" applyFont="1" applyFill="1" applyBorder="1" applyAlignment="1">
      <alignment horizontal="center" wrapText="1"/>
    </xf>
    <xf numFmtId="3" fontId="6" fillId="0" borderId="1" xfId="0" applyNumberFormat="1" applyFont="1" applyBorder="1" applyAlignment="1">
      <alignment horizontal="center" wrapText="1"/>
    </xf>
    <xf numFmtId="3" fontId="6" fillId="0" borderId="2" xfId="0" applyNumberFormat="1" applyFont="1" applyFill="1" applyBorder="1" applyAlignment="1">
      <alignment horizontal="center"/>
    </xf>
    <xf numFmtId="3" fontId="6" fillId="0" borderId="2" xfId="0" applyNumberFormat="1" applyFont="1" applyBorder="1" applyAlignment="1">
      <alignment horizontal="center" wrapText="1"/>
    </xf>
    <xf numFmtId="3" fontId="10" fillId="0" borderId="1" xfId="0" applyNumberFormat="1" applyFont="1" applyBorder="1" applyAlignment="1">
      <alignment horizontal="center" wrapText="1"/>
    </xf>
    <xf numFmtId="3" fontId="10" fillId="0" borderId="2" xfId="0" applyNumberFormat="1" applyFont="1" applyFill="1" applyBorder="1" applyAlignment="1">
      <alignment horizontal="center"/>
    </xf>
    <xf numFmtId="3" fontId="6" fillId="0" borderId="1" xfId="0" applyNumberFormat="1" applyFont="1" applyBorder="1" applyAlignment="1">
      <alignment horizontal="center" vertical="top" wrapText="1"/>
    </xf>
    <xf numFmtId="3" fontId="10" fillId="0" borderId="1"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3" fontId="10" fillId="0" borderId="11" xfId="0" applyNumberFormat="1" applyFont="1" applyBorder="1" applyAlignment="1">
      <alignment horizontal="center" vertical="top" wrapText="1"/>
    </xf>
    <xf numFmtId="3" fontId="10" fillId="0" borderId="12" xfId="0" applyNumberFormat="1" applyFont="1" applyFill="1" applyBorder="1" applyAlignment="1">
      <alignment horizontal="center"/>
    </xf>
    <xf numFmtId="3" fontId="6" fillId="4" borderId="22" xfId="0" applyNumberFormat="1" applyFont="1" applyFill="1" applyBorder="1" applyAlignment="1">
      <alignment horizontal="center"/>
    </xf>
    <xf numFmtId="3" fontId="6" fillId="4" borderId="23" xfId="0" applyNumberFormat="1" applyFont="1" applyFill="1" applyBorder="1" applyAlignment="1">
      <alignment horizontal="center"/>
    </xf>
    <xf numFmtId="3" fontId="6" fillId="4" borderId="1" xfId="0" applyNumberFormat="1" applyFont="1" applyFill="1" applyBorder="1" applyAlignment="1">
      <alignment horizontal="center"/>
    </xf>
    <xf numFmtId="3" fontId="6" fillId="4" borderId="2" xfId="0" applyNumberFormat="1" applyFont="1" applyFill="1" applyBorder="1" applyAlignment="1">
      <alignment horizontal="center"/>
    </xf>
    <xf numFmtId="3" fontId="6" fillId="0" borderId="1" xfId="0" applyNumberFormat="1" applyFont="1" applyFill="1" applyBorder="1" applyAlignment="1">
      <alignment horizontal="center"/>
    </xf>
    <xf numFmtId="3" fontId="29" fillId="0" borderId="1" xfId="0" applyNumberFormat="1" applyFont="1" applyFill="1" applyBorder="1" applyAlignment="1">
      <alignment horizontal="center"/>
    </xf>
    <xf numFmtId="3" fontId="29" fillId="0" borderId="2" xfId="0" applyNumberFormat="1" applyFont="1" applyFill="1" applyBorder="1" applyAlignment="1">
      <alignment horizontal="center"/>
    </xf>
    <xf numFmtId="3" fontId="54"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3" fontId="6" fillId="0" borderId="1" xfId="0" applyNumberFormat="1" applyFont="1" applyBorder="1" applyAlignment="1">
      <alignment horizontal="center"/>
    </xf>
    <xf numFmtId="3" fontId="6" fillId="0" borderId="1" xfId="0" applyNumberFormat="1" applyFont="1" applyFill="1" applyBorder="1" applyAlignment="1" applyProtection="1">
      <alignment horizontal="center"/>
      <protection locked="0"/>
    </xf>
    <xf numFmtId="3" fontId="10" fillId="0" borderId="1" xfId="0" applyNumberFormat="1" applyFont="1" applyBorder="1" applyAlignment="1">
      <alignment horizontal="center"/>
    </xf>
    <xf numFmtId="3" fontId="10" fillId="0" borderId="1" xfId="0" applyNumberFormat="1" applyFont="1" applyFill="1" applyBorder="1" applyAlignment="1" applyProtection="1">
      <alignment horizontal="center"/>
      <protection locked="0"/>
    </xf>
    <xf numFmtId="3" fontId="29" fillId="0" borderId="1" xfId="0" applyNumberFormat="1" applyFont="1" applyBorder="1" applyAlignment="1">
      <alignment horizontal="center"/>
    </xf>
    <xf numFmtId="3" fontId="29" fillId="0" borderId="1" xfId="0" applyNumberFormat="1" applyFont="1" applyFill="1" applyBorder="1" applyAlignment="1" applyProtection="1">
      <alignment horizontal="center"/>
      <protection locked="0"/>
    </xf>
    <xf numFmtId="3" fontId="54" fillId="0" borderId="2" xfId="0" applyNumberFormat="1" applyFont="1" applyFill="1" applyBorder="1" applyAlignment="1">
      <alignment horizontal="center"/>
    </xf>
    <xf numFmtId="3" fontId="6" fillId="0" borderId="1" xfId="0" applyNumberFormat="1" applyFont="1" applyBorder="1" applyAlignment="1">
      <alignment horizontal="center" vertical="center" wrapText="1"/>
    </xf>
    <xf numFmtId="3" fontId="6" fillId="4" borderId="1"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54"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3" fontId="10" fillId="0" borderId="1" xfId="0" applyNumberFormat="1" applyFont="1" applyFill="1" applyBorder="1" applyAlignment="1">
      <alignment horizontal="center" vertical="center"/>
    </xf>
    <xf numFmtId="3" fontId="29" fillId="0" borderId="1" xfId="0" applyNumberFormat="1" applyFont="1" applyFill="1" applyBorder="1" applyAlignment="1">
      <alignment horizontal="center" vertical="center"/>
    </xf>
    <xf numFmtId="3" fontId="10" fillId="0" borderId="1" xfId="0" applyNumberFormat="1" applyFont="1" applyBorder="1" applyAlignment="1">
      <alignment horizontal="center" vertical="center"/>
    </xf>
    <xf numFmtId="3" fontId="29" fillId="0" borderId="1" xfId="0" applyNumberFormat="1" applyFont="1" applyBorder="1" applyAlignment="1">
      <alignment horizontal="center" vertical="center"/>
    </xf>
    <xf numFmtId="3" fontId="6" fillId="0" borderId="11" xfId="0" applyNumberFormat="1" applyFont="1" applyFill="1" applyBorder="1" applyAlignment="1">
      <alignment horizontal="center" vertical="center"/>
    </xf>
    <xf numFmtId="3" fontId="6" fillId="0" borderId="11" xfId="0" applyNumberFormat="1" applyFont="1" applyBorder="1" applyAlignment="1">
      <alignment horizontal="center" vertical="center"/>
    </xf>
    <xf numFmtId="3" fontId="54" fillId="0" borderId="12" xfId="0" applyNumberFormat="1" applyFont="1" applyFill="1" applyBorder="1" applyAlignment="1">
      <alignment horizontal="center"/>
    </xf>
    <xf numFmtId="3" fontId="6" fillId="4" borderId="6" xfId="0" applyNumberFormat="1" applyFont="1" applyFill="1" applyBorder="1" applyAlignment="1">
      <alignment horizontal="center" vertical="center"/>
    </xf>
    <xf numFmtId="3" fontId="10" fillId="0" borderId="1" xfId="0" applyNumberFormat="1" applyFont="1" applyBorder="1" applyAlignment="1" applyProtection="1">
      <alignment horizontal="center" vertical="center"/>
      <protection locked="0"/>
    </xf>
    <xf numFmtId="3" fontId="10" fillId="0" borderId="1" xfId="0" applyNumberFormat="1" applyFont="1" applyFill="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3" fontId="6" fillId="0" borderId="1" xfId="0" applyNumberFormat="1" applyFont="1" applyFill="1" applyBorder="1" applyAlignment="1" applyProtection="1">
      <alignment horizontal="center" vertical="center"/>
      <protection locked="0"/>
    </xf>
    <xf numFmtId="3" fontId="6" fillId="0" borderId="3" xfId="0" applyNumberFormat="1" applyFont="1" applyFill="1" applyBorder="1" applyAlignment="1">
      <alignment horizontal="center" vertical="center"/>
    </xf>
    <xf numFmtId="3" fontId="6" fillId="0" borderId="3" xfId="0" applyNumberFormat="1" applyFont="1" applyBorder="1" applyAlignment="1" applyProtection="1">
      <alignment horizontal="center" vertical="center"/>
      <protection locked="0"/>
    </xf>
    <xf numFmtId="3" fontId="6" fillId="0" borderId="3" xfId="0" applyNumberFormat="1" applyFont="1" applyFill="1" applyBorder="1" applyAlignment="1" applyProtection="1">
      <alignment horizontal="center" vertical="center"/>
      <protection locked="0"/>
    </xf>
    <xf numFmtId="3" fontId="6" fillId="4" borderId="22" xfId="0" applyNumberFormat="1" applyFont="1" applyFill="1" applyBorder="1" applyAlignment="1">
      <alignment horizontal="center" vertical="center"/>
    </xf>
    <xf numFmtId="3" fontId="6" fillId="4" borderId="23"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29" fillId="0" borderId="11" xfId="0" applyNumberFormat="1" applyFont="1" applyFill="1" applyBorder="1" applyAlignment="1">
      <alignment horizontal="center" vertical="center"/>
    </xf>
    <xf numFmtId="3" fontId="29" fillId="0" borderId="11" xfId="0" applyNumberFormat="1" applyFont="1" applyBorder="1" applyAlignment="1">
      <alignment horizontal="center" vertical="center"/>
    </xf>
    <xf numFmtId="3" fontId="29" fillId="0" borderId="12"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xf>
    <xf numFmtId="3" fontId="6" fillId="0" borderId="12" xfId="0" applyNumberFormat="1" applyFont="1" applyBorder="1" applyAlignment="1">
      <alignment horizontal="center" vertical="center"/>
    </xf>
    <xf numFmtId="0" fontId="17" fillId="0" borderId="0" xfId="0" applyFont="1" applyFill="1" applyAlignment="1">
      <alignment horizontal="center"/>
    </xf>
    <xf numFmtId="0" fontId="16" fillId="0" borderId="0" xfId="0" applyFont="1" applyFill="1" applyAlignment="1">
      <alignment horizontal="center"/>
    </xf>
    <xf numFmtId="0" fontId="65" fillId="0" borderId="11" xfId="0" applyFont="1" applyBorder="1" applyAlignment="1">
      <alignment horizontal="center" vertical="center" wrapText="1"/>
    </xf>
    <xf numFmtId="49" fontId="13" fillId="4" borderId="22" xfId="0" applyNumberFormat="1" applyFont="1" applyFill="1" applyBorder="1" applyAlignment="1" applyProtection="1">
      <alignment horizontal="center" vertical="center" wrapText="1"/>
      <protection locked="0"/>
    </xf>
    <xf numFmtId="49" fontId="16" fillId="0" borderId="26" xfId="0" applyNumberFormat="1" applyFont="1" applyFill="1" applyBorder="1" applyAlignment="1" applyProtection="1">
      <alignment horizontal="center" vertical="center"/>
      <protection/>
    </xf>
    <xf numFmtId="49" fontId="16" fillId="0" borderId="27" xfId="0" applyNumberFormat="1" applyFont="1" applyFill="1" applyBorder="1" applyAlignment="1" applyProtection="1">
      <alignment horizontal="center" vertical="center"/>
      <protection/>
    </xf>
    <xf numFmtId="49" fontId="16" fillId="0" borderId="1" xfId="0" applyNumberFormat="1" applyFont="1" applyFill="1" applyBorder="1" applyAlignment="1" applyProtection="1">
      <alignment horizontal="center" vertical="center"/>
      <protection/>
    </xf>
    <xf numFmtId="49" fontId="44" fillId="0" borderId="14" xfId="0" applyNumberFormat="1" applyFont="1" applyBorder="1" applyAlignment="1">
      <alignment horizontal="center" vertical="center"/>
    </xf>
    <xf numFmtId="49" fontId="44" fillId="0" borderId="11" xfId="0" applyNumberFormat="1" applyFont="1" applyBorder="1" applyAlignment="1">
      <alignment horizontal="center" vertical="center"/>
    </xf>
    <xf numFmtId="0" fontId="11" fillId="0" borderId="1" xfId="0" applyNumberFormat="1" applyFont="1" applyFill="1" applyBorder="1" applyAlignment="1" applyProtection="1">
      <alignment horizontal="center" vertical="center"/>
      <protection/>
    </xf>
    <xf numFmtId="49" fontId="11" fillId="0" borderId="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49" fontId="11" fillId="0" borderId="8" xfId="0" applyNumberFormat="1" applyFont="1" applyFill="1" applyBorder="1" applyAlignment="1" applyProtection="1">
      <alignment horizontal="center" vertical="center"/>
      <protection/>
    </xf>
    <xf numFmtId="49" fontId="24" fillId="0" borderId="11" xfId="0" applyNumberFormat="1" applyFont="1" applyFill="1" applyBorder="1" applyAlignment="1" applyProtection="1">
      <alignment horizontal="left" vertical="top" wrapText="1"/>
      <protection/>
    </xf>
    <xf numFmtId="49" fontId="24" fillId="0" borderId="28" xfId="0" applyNumberFormat="1" applyFont="1" applyFill="1" applyBorder="1" applyAlignment="1" applyProtection="1">
      <alignment horizontal="left" vertical="top" wrapText="1"/>
      <protection/>
    </xf>
    <xf numFmtId="49" fontId="24" fillId="0" borderId="1" xfId="0" applyNumberFormat="1" applyFont="1" applyFill="1" applyBorder="1" applyAlignment="1" applyProtection="1">
      <alignment horizontal="left" vertical="top" wrapText="1"/>
      <protection/>
    </xf>
    <xf numFmtId="0" fontId="25" fillId="4" borderId="22" xfId="0" applyFont="1" applyFill="1" applyBorder="1" applyAlignment="1">
      <alignment horizontal="left" vertical="center" wrapText="1"/>
    </xf>
    <xf numFmtId="205" fontId="28" fillId="0" borderId="0" xfId="0" applyNumberFormat="1" applyAlignment="1">
      <alignment/>
    </xf>
    <xf numFmtId="1" fontId="22" fillId="0" borderId="0" xfId="0" applyNumberFormat="1" applyFont="1" applyAlignment="1">
      <alignment/>
    </xf>
    <xf numFmtId="3" fontId="26" fillId="0" borderId="2" xfId="23" applyNumberFormat="1" applyFont="1" applyBorder="1" applyAlignment="1">
      <alignment vertical="center"/>
      <protection/>
    </xf>
    <xf numFmtId="3" fontId="22" fillId="0" borderId="2" xfId="23" applyNumberFormat="1" applyFont="1" applyBorder="1" applyAlignment="1">
      <alignment vertical="center"/>
      <protection/>
    </xf>
    <xf numFmtId="3" fontId="22" fillId="0" borderId="12" xfId="23" applyNumberFormat="1" applyFont="1" applyBorder="1" applyAlignment="1">
      <alignment vertical="center"/>
      <protection/>
    </xf>
    <xf numFmtId="3" fontId="26" fillId="0" borderId="8" xfId="23" applyNumberFormat="1" applyFont="1" applyBorder="1" applyAlignment="1">
      <alignment vertical="center"/>
      <protection/>
    </xf>
    <xf numFmtId="3" fontId="22" fillId="0" borderId="8" xfId="23" applyNumberFormat="1" applyFont="1" applyBorder="1" applyAlignment="1">
      <alignment vertical="center"/>
      <protection/>
    </xf>
    <xf numFmtId="3" fontId="22" fillId="0" borderId="14" xfId="23" applyNumberFormat="1" applyFont="1" applyBorder="1" applyAlignment="1">
      <alignment vertical="center"/>
      <protection/>
    </xf>
    <xf numFmtId="3" fontId="26" fillId="5" borderId="13" xfId="23" applyNumberFormat="1" applyFont="1" applyFill="1" applyBorder="1" applyAlignment="1">
      <alignment vertical="center"/>
      <protection/>
    </xf>
    <xf numFmtId="3" fontId="22" fillId="5" borderId="13" xfId="23" applyNumberFormat="1" applyFont="1" applyFill="1" applyBorder="1" applyAlignment="1">
      <alignment vertical="center"/>
      <protection/>
    </xf>
    <xf numFmtId="3" fontId="22" fillId="5" borderId="15" xfId="23" applyNumberFormat="1" applyFont="1" applyFill="1" applyBorder="1" applyAlignment="1">
      <alignment vertical="center"/>
      <protection/>
    </xf>
    <xf numFmtId="3" fontId="26" fillId="0" borderId="16" xfId="23" applyNumberFormat="1" applyFont="1" applyBorder="1" applyAlignment="1">
      <alignment vertical="center"/>
      <protection/>
    </xf>
    <xf numFmtId="3" fontId="22" fillId="0" borderId="16" xfId="23" applyNumberFormat="1" applyFont="1" applyBorder="1" applyAlignment="1">
      <alignment vertical="center"/>
      <protection/>
    </xf>
    <xf numFmtId="3" fontId="22" fillId="0" borderId="17" xfId="23" applyNumberFormat="1" applyFont="1" applyBorder="1" applyAlignment="1">
      <alignment vertical="center"/>
      <protection/>
    </xf>
    <xf numFmtId="0" fontId="26" fillId="0" borderId="29" xfId="23" applyFont="1" applyBorder="1" applyAlignment="1">
      <alignment vertical="center" wrapText="1"/>
      <protection/>
    </xf>
    <xf numFmtId="0" fontId="22" fillId="0" borderId="29" xfId="23" applyFont="1" applyBorder="1" applyAlignment="1">
      <alignment vertical="center" wrapText="1"/>
      <protection/>
    </xf>
    <xf numFmtId="0" fontId="22" fillId="0" borderId="30" xfId="23" applyFont="1" applyBorder="1" applyAlignment="1">
      <alignment vertical="center" wrapText="1"/>
      <protection/>
    </xf>
    <xf numFmtId="0" fontId="26" fillId="0" borderId="16" xfId="23" applyFont="1" applyBorder="1" applyAlignment="1">
      <alignment vertical="center"/>
      <protection/>
    </xf>
    <xf numFmtId="0" fontId="22" fillId="0" borderId="16" xfId="23" applyFont="1" applyBorder="1" applyAlignment="1">
      <alignment vertical="center"/>
      <protection/>
    </xf>
    <xf numFmtId="0" fontId="22" fillId="0" borderId="17" xfId="23" applyFont="1" applyBorder="1" applyAlignment="1">
      <alignment vertical="center"/>
      <protection/>
    </xf>
    <xf numFmtId="0" fontId="17" fillId="0" borderId="9" xfId="0" applyNumberFormat="1" applyFont="1" applyFill="1" applyBorder="1" applyAlignment="1" applyProtection="1">
      <alignment horizontal="center" vertical="center" wrapText="1"/>
      <protection/>
    </xf>
    <xf numFmtId="0" fontId="17" fillId="0" borderId="4" xfId="0" applyNumberFormat="1" applyFont="1" applyFill="1" applyBorder="1" applyAlignment="1" applyProtection="1">
      <alignment horizontal="left" vertical="center" wrapText="1"/>
      <protection/>
    </xf>
    <xf numFmtId="3" fontId="17" fillId="0" borderId="4" xfId="0" applyNumberFormat="1" applyFont="1" applyFill="1" applyBorder="1" applyAlignment="1" applyProtection="1">
      <alignment horizontal="right" vertical="center" wrapText="1"/>
      <protection/>
    </xf>
    <xf numFmtId="0" fontId="16" fillId="0" borderId="0" xfId="0" applyNumberFormat="1" applyFont="1" applyFill="1" applyAlignment="1" applyProtection="1">
      <alignment vertical="center" wrapText="1"/>
      <protection/>
    </xf>
    <xf numFmtId="3" fontId="16" fillId="0" borderId="10" xfId="0" applyNumberFormat="1" applyFont="1" applyFill="1" applyBorder="1" applyAlignment="1" applyProtection="1">
      <alignment horizontal="right" vertical="center" wrapText="1"/>
      <protection/>
    </xf>
    <xf numFmtId="0" fontId="16" fillId="0" borderId="0" xfId="0" applyNumberFormat="1" applyFont="1" applyFill="1" applyAlignment="1" applyProtection="1">
      <alignment wrapText="1"/>
      <protection/>
    </xf>
    <xf numFmtId="3" fontId="57" fillId="0" borderId="4" xfId="0" applyNumberFormat="1" applyFont="1" applyBorder="1" applyAlignment="1">
      <alignment vertical="center" wrapText="1"/>
    </xf>
    <xf numFmtId="191" fontId="57" fillId="0" borderId="10" xfId="0" applyNumberFormat="1" applyFont="1" applyBorder="1" applyAlignment="1">
      <alignment vertical="center" wrapText="1"/>
    </xf>
    <xf numFmtId="3" fontId="17" fillId="4" borderId="11" xfId="0" applyNumberFormat="1" applyFont="1" applyFill="1" applyBorder="1" applyAlignment="1" applyProtection="1">
      <alignment horizontal="right" vertical="center" wrapText="1"/>
      <protection/>
    </xf>
    <xf numFmtId="191" fontId="58" fillId="4" borderId="12" xfId="0" applyNumberFormat="1" applyFont="1" applyFill="1" applyBorder="1" applyAlignment="1">
      <alignment vertical="center" wrapText="1"/>
    </xf>
    <xf numFmtId="0" fontId="59" fillId="0" borderId="0" xfId="0" applyFont="1" applyFill="1" applyAlignment="1" applyProtection="1">
      <alignment horizontal="left" vertical="top" wrapText="1"/>
      <protection locked="0"/>
    </xf>
    <xf numFmtId="0" fontId="26" fillId="0" borderId="0" xfId="22" applyFont="1" applyAlignment="1" applyProtection="1">
      <alignment vertical="top" wrapText="1"/>
      <protection locked="0"/>
    </xf>
    <xf numFmtId="0" fontId="20" fillId="0" borderId="0" xfId="22" applyFont="1" applyAlignment="1">
      <alignment horizontal="center" vertical="top" wrapText="1"/>
      <protection/>
    </xf>
    <xf numFmtId="0" fontId="27" fillId="0" borderId="0" xfId="19" applyNumberFormat="1" applyFont="1" applyFill="1" applyBorder="1" applyAlignment="1" applyProtection="1">
      <alignment horizontal="right" vertical="top"/>
      <protection/>
    </xf>
    <xf numFmtId="0" fontId="22" fillId="0" borderId="0" xfId="23" applyFont="1">
      <alignment/>
      <protection/>
    </xf>
    <xf numFmtId="0" fontId="48" fillId="0" borderId="16" xfId="23" applyFont="1" applyBorder="1" applyAlignment="1">
      <alignment horizontal="center" vertical="center" wrapText="1"/>
      <protection/>
    </xf>
    <xf numFmtId="0" fontId="48" fillId="0" borderId="29" xfId="23" applyFont="1" applyBorder="1" applyAlignment="1">
      <alignment horizontal="center" vertical="center" wrapText="1"/>
      <protection/>
    </xf>
    <xf numFmtId="0" fontId="48" fillId="5" borderId="13" xfId="23" applyFont="1" applyFill="1" applyBorder="1" applyAlignment="1">
      <alignment horizontal="center" vertical="center" wrapText="1"/>
      <protection/>
    </xf>
    <xf numFmtId="0" fontId="48" fillId="0" borderId="8" xfId="23" applyFont="1" applyBorder="1" applyAlignment="1">
      <alignment horizontal="center" vertical="center" wrapText="1"/>
      <protection/>
    </xf>
    <xf numFmtId="0" fontId="48" fillId="0" borderId="2" xfId="23" applyFont="1" applyBorder="1" applyAlignment="1">
      <alignment horizontal="center" vertical="center" wrapText="1"/>
      <protection/>
    </xf>
    <xf numFmtId="0" fontId="48" fillId="0" borderId="0" xfId="19" applyNumberFormat="1" applyFont="1" applyFill="1" applyBorder="1" applyAlignment="1" applyProtection="1">
      <alignment vertical="top"/>
      <protection/>
    </xf>
    <xf numFmtId="0" fontId="17" fillId="0" borderId="31" xfId="0" applyNumberFormat="1" applyFont="1" applyFill="1" applyBorder="1" applyAlignment="1" applyProtection="1">
      <alignment horizontal="center" vertical="center" wrapText="1"/>
      <protection/>
    </xf>
    <xf numFmtId="0" fontId="17" fillId="0" borderId="28" xfId="0" applyNumberFormat="1" applyFont="1" applyFill="1" applyBorder="1" applyAlignment="1" applyProtection="1">
      <alignment horizontal="left" vertical="center" wrapText="1"/>
      <protection/>
    </xf>
    <xf numFmtId="3" fontId="17" fillId="0" borderId="28" xfId="0" applyNumberFormat="1" applyFont="1" applyFill="1" applyBorder="1" applyAlignment="1" applyProtection="1">
      <alignment horizontal="right" vertical="center" wrapText="1"/>
      <protection/>
    </xf>
    <xf numFmtId="191" fontId="56" fillId="0" borderId="28" xfId="0" applyNumberFormat="1" applyFont="1" applyBorder="1" applyAlignment="1">
      <alignment vertical="center" wrapText="1"/>
    </xf>
    <xf numFmtId="191" fontId="56" fillId="0" borderId="32" xfId="0" applyNumberFormat="1" applyFont="1" applyBorder="1" applyAlignment="1">
      <alignment vertical="center" wrapText="1"/>
    </xf>
    <xf numFmtId="0" fontId="25" fillId="0" borderId="1"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Border="1" applyAlignment="1">
      <alignment vertical="center" wrapText="1"/>
    </xf>
    <xf numFmtId="0" fontId="8" fillId="0" borderId="0" xfId="0" applyFont="1" applyAlignment="1" applyProtection="1">
      <alignment horizontal="center" vertical="top" wrapText="1"/>
      <protection locked="0"/>
    </xf>
    <xf numFmtId="0" fontId="5" fillId="4" borderId="22" xfId="0" applyFont="1" applyFill="1" applyBorder="1" applyAlignment="1">
      <alignment horizontal="justify" wrapText="1"/>
    </xf>
    <xf numFmtId="0" fontId="5" fillId="4" borderId="1" xfId="0" applyFont="1" applyFill="1" applyBorder="1" applyAlignment="1">
      <alignment horizontal="justify" wrapText="1"/>
    </xf>
    <xf numFmtId="49" fontId="5" fillId="0" borderId="1" xfId="0" applyNumberFormat="1" applyFont="1" applyBorder="1" applyAlignment="1">
      <alignment horizontal="justify" wrapText="1"/>
    </xf>
    <xf numFmtId="49" fontId="5" fillId="0" borderId="1" xfId="0" applyNumberFormat="1" applyFont="1" applyBorder="1" applyAlignment="1">
      <alignment horizontal="justify"/>
    </xf>
    <xf numFmtId="49" fontId="36" fillId="0" borderId="1" xfId="0" applyNumberFormat="1" applyFont="1" applyBorder="1" applyAlignment="1">
      <alignment horizontal="justify" wrapText="1"/>
    </xf>
    <xf numFmtId="49" fontId="36" fillId="0" borderId="1" xfId="0" applyNumberFormat="1" applyFont="1" applyBorder="1" applyAlignment="1">
      <alignment horizontal="justify" vertical="center" wrapText="1"/>
    </xf>
    <xf numFmtId="49" fontId="36" fillId="0" borderId="11" xfId="0" applyNumberFormat="1" applyFont="1" applyBorder="1" applyAlignment="1">
      <alignment horizontal="justify"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36" fillId="0" borderId="1" xfId="0" applyFont="1" applyFill="1" applyBorder="1" applyAlignment="1">
      <alignment horizontal="justify" wrapText="1"/>
    </xf>
    <xf numFmtId="0" fontId="5" fillId="0" borderId="1" xfId="0" applyFont="1" applyFill="1" applyBorder="1" applyAlignment="1">
      <alignment horizontal="justify" wrapText="1"/>
    </xf>
    <xf numFmtId="49" fontId="52" fillId="0" borderId="1" xfId="0" applyNumberFormat="1" applyFont="1" applyFill="1" applyBorder="1" applyAlignment="1" applyProtection="1">
      <alignment horizontal="justify" vertical="top" wrapText="1"/>
      <protection/>
    </xf>
    <xf numFmtId="49" fontId="25" fillId="0" borderId="1" xfId="0" applyNumberFormat="1" applyFont="1" applyFill="1" applyBorder="1" applyAlignment="1" applyProtection="1">
      <alignment horizontal="justify" vertical="top" wrapText="1"/>
      <protection/>
    </xf>
    <xf numFmtId="49" fontId="24" fillId="0" borderId="1" xfId="0" applyNumberFormat="1" applyFont="1" applyFill="1" applyBorder="1" applyAlignment="1" applyProtection="1">
      <alignment horizontal="justify" vertical="top" wrapText="1"/>
      <protection/>
    </xf>
    <xf numFmtId="0" fontId="36" fillId="0" borderId="1" xfId="0" applyFont="1" applyBorder="1" applyAlignment="1">
      <alignment horizontal="justify" vertical="center" wrapText="1"/>
    </xf>
    <xf numFmtId="0" fontId="5" fillId="0" borderId="1" xfId="0" applyFont="1" applyBorder="1" applyAlignment="1">
      <alignment horizontal="justify" vertical="center" wrapText="1"/>
    </xf>
    <xf numFmtId="49" fontId="25" fillId="0" borderId="1" xfId="0" applyNumberFormat="1" applyFont="1" applyFill="1" applyBorder="1" applyAlignment="1" applyProtection="1">
      <alignment horizontal="justify" wrapText="1"/>
      <protection/>
    </xf>
    <xf numFmtId="0" fontId="36" fillId="0" borderId="1" xfId="0" applyFont="1" applyFill="1" applyBorder="1" applyAlignment="1">
      <alignment horizontal="justify" vertical="center" wrapText="1"/>
    </xf>
    <xf numFmtId="0" fontId="25" fillId="0" borderId="1" xfId="0" applyNumberFormat="1" applyFont="1" applyFill="1" applyBorder="1" applyAlignment="1" applyProtection="1">
      <alignment horizontal="justify" vertical="top"/>
      <protection/>
    </xf>
    <xf numFmtId="49" fontId="25" fillId="0" borderId="11" xfId="0" applyNumberFormat="1" applyFont="1" applyFill="1" applyBorder="1" applyAlignment="1" applyProtection="1">
      <alignment horizontal="justify" vertical="top" wrapText="1"/>
      <protection/>
    </xf>
    <xf numFmtId="0" fontId="5" fillId="4" borderId="6" xfId="0" applyFont="1" applyFill="1" applyBorder="1" applyAlignment="1">
      <alignment horizontal="center" vertical="center" wrapText="1"/>
    </xf>
    <xf numFmtId="0" fontId="52" fillId="0" borderId="1" xfId="0" applyNumberFormat="1" applyFont="1" applyFill="1" applyBorder="1" applyAlignment="1" applyProtection="1">
      <alignment horizontal="justify" vertical="top" wrapText="1"/>
      <protection/>
    </xf>
    <xf numFmtId="0" fontId="52" fillId="0" borderId="1" xfId="0" applyFont="1" applyBorder="1" applyAlignment="1">
      <alignment horizontal="justify" wrapText="1"/>
    </xf>
    <xf numFmtId="0" fontId="61" fillId="0" borderId="1" xfId="0" applyNumberFormat="1" applyFont="1" applyFill="1" applyBorder="1" applyAlignment="1" applyProtection="1">
      <alignment horizontal="justify" vertical="center" wrapText="1"/>
      <protection/>
    </xf>
    <xf numFmtId="0" fontId="62" fillId="0" borderId="1" xfId="0" applyNumberFormat="1" applyFont="1" applyFill="1" applyBorder="1" applyAlignment="1" applyProtection="1">
      <alignment horizontal="justify" vertical="center" wrapText="1"/>
      <protection/>
    </xf>
    <xf numFmtId="0" fontId="25" fillId="0" borderId="1" xfId="0" applyFont="1" applyBorder="1" applyAlignment="1">
      <alignment horizontal="justify" wrapText="1"/>
    </xf>
    <xf numFmtId="0" fontId="25" fillId="0" borderId="1" xfId="0" applyFont="1" applyBorder="1" applyAlignment="1">
      <alignment horizontal="justify"/>
    </xf>
    <xf numFmtId="49" fontId="25" fillId="0" borderId="3" xfId="0" applyNumberFormat="1" applyFont="1" applyFill="1" applyBorder="1" applyAlignment="1" applyProtection="1">
      <alignment horizontal="justify" vertical="top" wrapText="1"/>
      <protection/>
    </xf>
    <xf numFmtId="0" fontId="36" fillId="0" borderId="11" xfId="0" applyFont="1" applyBorder="1" applyAlignment="1">
      <alignment horizontal="justify" vertical="center" wrapText="1"/>
    </xf>
    <xf numFmtId="0" fontId="8" fillId="0" borderId="1" xfId="0" applyFont="1" applyBorder="1" applyAlignment="1">
      <alignment horizontal="justify" vertical="center" wrapText="1"/>
    </xf>
    <xf numFmtId="0" fontId="5" fillId="0" borderId="11" xfId="0" applyFont="1" applyBorder="1" applyAlignment="1">
      <alignment horizontal="justify" vertical="center" wrapText="1"/>
    </xf>
    <xf numFmtId="0" fontId="8" fillId="0" borderId="0" xfId="0" applyFont="1" applyAlignment="1">
      <alignment horizontal="center" vertical="top" wrapText="1"/>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10" fillId="0" borderId="0" xfId="0" applyFont="1" applyAlignment="1">
      <alignment horizontal="center"/>
    </xf>
    <xf numFmtId="0" fontId="10" fillId="0" borderId="0" xfId="0" applyFont="1" applyBorder="1" applyAlignment="1">
      <alignment horizontal="center"/>
    </xf>
    <xf numFmtId="49" fontId="6" fillId="4" borderId="21" xfId="0" applyNumberFormat="1" applyFont="1" applyFill="1" applyBorder="1" applyAlignment="1">
      <alignment horizontal="center" vertical="center" wrapText="1"/>
    </xf>
    <xf numFmtId="49" fontId="6" fillId="4" borderId="22" xfId="0" applyNumberFormat="1" applyFont="1" applyFill="1" applyBorder="1" applyAlignment="1">
      <alignment horizontal="center" vertical="center" wrapText="1"/>
    </xf>
    <xf numFmtId="49" fontId="6" fillId="4" borderId="8"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4" borderId="21" xfId="0" applyNumberFormat="1" applyFont="1" applyFill="1" applyBorder="1" applyAlignment="1">
      <alignment horizontal="center" vertical="center"/>
    </xf>
    <xf numFmtId="49" fontId="6" fillId="4" borderId="22"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29" fillId="0" borderId="8" xfId="0" applyNumberFormat="1" applyFont="1" applyFill="1" applyBorder="1" applyAlignment="1">
      <alignment horizontal="center" vertical="center"/>
    </xf>
    <xf numFmtId="49" fontId="54" fillId="0" borderId="1"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54" fillId="0" borderId="8" xfId="0" applyNumberFormat="1" applyFont="1" applyFill="1" applyBorder="1" applyAlignment="1">
      <alignment horizontal="center" vertical="center"/>
    </xf>
    <xf numFmtId="49" fontId="17" fillId="0" borderId="8" xfId="0" applyNumberFormat="1" applyFont="1" applyFill="1" applyBorder="1" applyAlignment="1" applyProtection="1">
      <alignment horizontal="center" vertical="center"/>
      <protection/>
    </xf>
    <xf numFmtId="49" fontId="17" fillId="0" borderId="1" xfId="0" applyNumberFormat="1" applyFont="1" applyFill="1" applyBorder="1" applyAlignment="1" applyProtection="1">
      <alignment horizontal="center" vertical="center"/>
      <protection/>
    </xf>
    <xf numFmtId="49" fontId="43" fillId="0" borderId="8" xfId="0" applyNumberFormat="1" applyFont="1" applyFill="1" applyBorder="1" applyAlignment="1" applyProtection="1">
      <alignment horizontal="center" vertical="center"/>
      <protection/>
    </xf>
    <xf numFmtId="49" fontId="43" fillId="0" borderId="1" xfId="0" applyNumberFormat="1" applyFont="1" applyFill="1" applyBorder="1" applyAlignment="1" applyProtection="1">
      <alignment horizontal="center" vertical="center"/>
      <protection/>
    </xf>
    <xf numFmtId="0" fontId="43" fillId="0" borderId="1" xfId="0" applyNumberFormat="1" applyFont="1" applyFill="1" applyBorder="1" applyAlignment="1" applyProtection="1">
      <alignment horizontal="center" vertical="center"/>
      <protection/>
    </xf>
    <xf numFmtId="0" fontId="17" fillId="0" borderId="1"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49" fontId="17" fillId="0" borderId="11" xfId="0" applyNumberFormat="1" applyFont="1" applyFill="1" applyBorder="1" applyAlignment="1" applyProtection="1">
      <alignment horizontal="center" vertical="center"/>
      <protection/>
    </xf>
    <xf numFmtId="49" fontId="6" fillId="4" borderId="6" xfId="0" applyNumberFormat="1" applyFont="1" applyFill="1" applyBorder="1" applyAlignment="1">
      <alignment horizontal="center" vertical="center"/>
    </xf>
    <xf numFmtId="49" fontId="63" fillId="0" borderId="1" xfId="0" applyNumberFormat="1" applyFont="1" applyFill="1" applyBorder="1" applyAlignment="1" applyProtection="1">
      <alignment horizontal="center" vertical="center"/>
      <protection/>
    </xf>
    <xf numFmtId="0" fontId="17" fillId="0" borderId="1" xfId="0" applyFont="1" applyBorder="1" applyAlignment="1">
      <alignment horizontal="center" vertical="center" wrapText="1"/>
    </xf>
    <xf numFmtId="0" fontId="17" fillId="0" borderId="3" xfId="0" applyNumberFormat="1" applyFont="1" applyFill="1" applyBorder="1" applyAlignment="1" applyProtection="1">
      <alignment horizontal="center" vertical="center"/>
      <protection/>
    </xf>
    <xf numFmtId="49" fontId="17" fillId="0" borderId="3" xfId="0" applyNumberFormat="1" applyFont="1" applyFill="1" applyBorder="1" applyAlignment="1" applyProtection="1">
      <alignment horizontal="center" vertical="center"/>
      <protection/>
    </xf>
    <xf numFmtId="49" fontId="6" fillId="0" borderId="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4"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0" fillId="0" borderId="0" xfId="0" applyFont="1" applyAlignment="1">
      <alignment horizontal="center" vertical="center"/>
    </xf>
    <xf numFmtId="0" fontId="9" fillId="0" borderId="0" xfId="0" applyFont="1" applyFill="1" applyAlignment="1">
      <alignment horizontal="center"/>
    </xf>
    <xf numFmtId="3" fontId="10" fillId="0" borderId="0" xfId="0" applyNumberFormat="1" applyFont="1" applyAlignment="1">
      <alignment horizontal="center"/>
    </xf>
    <xf numFmtId="0" fontId="64" fillId="0" borderId="0" xfId="0" applyFont="1" applyFill="1" applyAlignment="1">
      <alignment/>
    </xf>
    <xf numFmtId="1" fontId="39" fillId="0" borderId="0" xfId="0" applyNumberFormat="1" applyFont="1" applyAlignment="1">
      <alignment/>
    </xf>
    <xf numFmtId="0" fontId="39" fillId="0" borderId="0" xfId="0" applyFont="1" applyFill="1" applyAlignment="1">
      <alignment/>
    </xf>
    <xf numFmtId="0" fontId="39" fillId="0" borderId="33" xfId="0" applyFont="1" applyBorder="1" applyAlignment="1">
      <alignment horizontal="center" vertical="center" wrapText="1"/>
    </xf>
    <xf numFmtId="0" fontId="66" fillId="0" borderId="11" xfId="0" applyFont="1" applyBorder="1" applyAlignment="1">
      <alignment horizontal="center" vertical="center" wrapText="1"/>
    </xf>
    <xf numFmtId="49" fontId="34" fillId="4" borderId="13"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52" fillId="0" borderId="13" xfId="0" applyNumberFormat="1" applyFont="1" applyFill="1" applyBorder="1" applyAlignment="1">
      <alignment horizontal="center" vertical="center"/>
    </xf>
    <xf numFmtId="49" fontId="34" fillId="4" borderId="18"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49" fontId="52" fillId="0" borderId="18" xfId="0" applyNumberFormat="1" applyFont="1" applyFill="1" applyBorder="1" applyAlignment="1">
      <alignment horizontal="center" vertical="center" wrapText="1"/>
    </xf>
    <xf numFmtId="49" fontId="52" fillId="0" borderId="15" xfId="0" applyNumberFormat="1" applyFont="1" applyFill="1" applyBorder="1" applyAlignment="1" applyProtection="1">
      <alignment horizontal="center" vertical="center"/>
      <protection locked="0"/>
    </xf>
    <xf numFmtId="49" fontId="34" fillId="4" borderId="16"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49" fontId="52" fillId="0" borderId="16" xfId="0" applyNumberFormat="1" applyFont="1" applyFill="1" applyBorder="1" applyAlignment="1">
      <alignment horizontal="center" vertical="center"/>
    </xf>
    <xf numFmtId="49" fontId="52" fillId="0" borderId="17" xfId="0" applyNumberFormat="1" applyFont="1" applyFill="1" applyBorder="1" applyAlignment="1" applyProtection="1">
      <alignment horizontal="center" vertical="center"/>
      <protection locked="0"/>
    </xf>
    <xf numFmtId="0" fontId="52" fillId="0" borderId="19" xfId="0" applyFont="1" applyFill="1" applyBorder="1" applyAlignment="1" applyProtection="1">
      <alignment horizontal="left" wrapText="1"/>
      <protection locked="0"/>
    </xf>
    <xf numFmtId="0" fontId="48" fillId="0" borderId="14"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0" fontId="48" fillId="0" borderId="34" xfId="0" applyNumberFormat="1" applyFont="1" applyFill="1" applyBorder="1" applyAlignment="1" applyProtection="1">
      <alignment horizontal="center" vertical="center" wrapText="1"/>
      <protection/>
    </xf>
    <xf numFmtId="0" fontId="48" fillId="0" borderId="0" xfId="0" applyNumberFormat="1" applyFont="1" applyFill="1" applyAlignment="1" applyProtection="1">
      <alignment/>
      <protection/>
    </xf>
    <xf numFmtId="0" fontId="18" fillId="0" borderId="0" xfId="0" applyFont="1" applyFill="1" applyAlignment="1">
      <alignment/>
    </xf>
    <xf numFmtId="49" fontId="23" fillId="0" borderId="14" xfId="0" applyNumberFormat="1" applyFont="1" applyBorder="1" applyAlignment="1" applyProtection="1">
      <alignment horizontal="center" vertical="center" wrapText="1"/>
      <protection locked="0"/>
    </xf>
    <xf numFmtId="49" fontId="23" fillId="0" borderId="11" xfId="0" applyNumberFormat="1"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wrapText="1"/>
      <protection locked="0"/>
    </xf>
    <xf numFmtId="49" fontId="68" fillId="0" borderId="1" xfId="0" applyNumberFormat="1" applyFont="1" applyFill="1" applyBorder="1" applyAlignment="1" applyProtection="1">
      <alignment horizontal="justify" vertical="top" wrapText="1"/>
      <protection/>
    </xf>
    <xf numFmtId="1" fontId="54" fillId="2" borderId="0" xfId="0" applyNumberFormat="1" applyFont="1" applyFill="1" applyAlignment="1">
      <alignment/>
    </xf>
    <xf numFmtId="0" fontId="54" fillId="0" borderId="0" xfId="0" applyFont="1" applyFill="1" applyAlignment="1">
      <alignment/>
    </xf>
    <xf numFmtId="0" fontId="26" fillId="4" borderId="18" xfId="0" applyFont="1" applyFill="1" applyBorder="1" applyAlignment="1">
      <alignment horizontal="center" vertical="center"/>
    </xf>
    <xf numFmtId="0" fontId="65" fillId="0" borderId="23" xfId="0" applyFont="1" applyBorder="1" applyAlignment="1" applyProtection="1">
      <alignment horizontal="center" vertical="center" wrapText="1"/>
      <protection locked="0"/>
    </xf>
    <xf numFmtId="0" fontId="65" fillId="0" borderId="2" xfId="0" applyFont="1" applyBorder="1" applyAlignment="1" applyProtection="1">
      <alignment horizontal="center" vertical="center" wrapText="1"/>
      <protection locked="0"/>
    </xf>
    <xf numFmtId="0" fontId="65" fillId="0" borderId="12" xfId="0" applyFont="1" applyBorder="1" applyAlignment="1" applyProtection="1">
      <alignment horizontal="center" vertical="center" wrapText="1"/>
      <protection locked="0"/>
    </xf>
    <xf numFmtId="0" fontId="16" fillId="0" borderId="20" xfId="23" applyFont="1" applyBorder="1" applyAlignment="1">
      <alignment horizontal="center" vertical="center" wrapText="1"/>
      <protection/>
    </xf>
    <xf numFmtId="0" fontId="16" fillId="0" borderId="16" xfId="23" applyFont="1" applyBorder="1" applyAlignment="1">
      <alignment horizontal="center" vertical="center" wrapText="1"/>
      <protection/>
    </xf>
    <xf numFmtId="0" fontId="6" fillId="0" borderId="0" xfId="0" applyFont="1" applyFill="1" applyAlignment="1" applyProtection="1">
      <alignment horizontal="center" vertical="top" wrapText="1"/>
      <protection locked="0"/>
    </xf>
    <xf numFmtId="0" fontId="16" fillId="5" borderId="35" xfId="23" applyFont="1" applyFill="1" applyBorder="1" applyAlignment="1">
      <alignment horizontal="center" vertical="center" wrapText="1"/>
      <protection/>
    </xf>
    <xf numFmtId="0" fontId="16" fillId="0" borderId="13" xfId="23" applyFont="1" applyBorder="1" applyAlignment="1">
      <alignment horizontal="center" vertical="center" wrapText="1"/>
      <protection/>
    </xf>
    <xf numFmtId="49" fontId="10" fillId="0" borderId="5" xfId="0" applyNumberFormat="1" applyFont="1" applyFill="1" applyBorder="1" applyAlignment="1">
      <alignment horizontal="center" vertical="center"/>
    </xf>
    <xf numFmtId="0" fontId="49" fillId="0" borderId="0" xfId="0" applyNumberFormat="1" applyFont="1" applyFill="1" applyAlignment="1" applyProtection="1">
      <alignment horizontal="center" vertical="center"/>
      <protection/>
    </xf>
    <xf numFmtId="0" fontId="25" fillId="0" borderId="0" xfId="0" applyNumberFormat="1" applyFont="1" applyFill="1" applyAlignment="1" applyProtection="1">
      <alignment horizontal="center" wrapText="1"/>
      <protection/>
    </xf>
    <xf numFmtId="0" fontId="17" fillId="0" borderId="0" xfId="0" applyFont="1" applyFill="1" applyAlignment="1">
      <alignment horizontal="left"/>
    </xf>
    <xf numFmtId="0" fontId="25" fillId="0" borderId="22"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wrapText="1"/>
      <protection/>
    </xf>
    <xf numFmtId="0" fontId="17" fillId="4" borderId="15" xfId="0" applyFont="1" applyFill="1" applyBorder="1" applyAlignment="1">
      <alignment vertical="center" wrapText="1"/>
    </xf>
    <xf numFmtId="0" fontId="17" fillId="4" borderId="36" xfId="0" applyFont="1" applyFill="1" applyBorder="1" applyAlignment="1">
      <alignment vertical="center" wrapText="1"/>
    </xf>
    <xf numFmtId="0" fontId="25" fillId="0" borderId="0" xfId="0" applyFont="1" applyFill="1" applyAlignment="1">
      <alignment horizontal="left"/>
    </xf>
    <xf numFmtId="0" fontId="30" fillId="0" borderId="0" xfId="0" applyFont="1" applyFill="1" applyAlignment="1" applyProtection="1">
      <alignment horizontal="center" vertical="top" wrapText="1"/>
      <protection locked="0"/>
    </xf>
    <xf numFmtId="0" fontId="17" fillId="0" borderId="0" xfId="22" applyFont="1" applyAlignment="1">
      <alignment horizontal="center" vertical="top" wrapText="1"/>
      <protection/>
    </xf>
    <xf numFmtId="0" fontId="60" fillId="0" borderId="0" xfId="19" applyNumberFormat="1" applyFont="1" applyFill="1" applyBorder="1" applyAlignment="1" applyProtection="1">
      <alignment horizontal="center" vertical="top" wrapText="1"/>
      <protection/>
    </xf>
    <xf numFmtId="0" fontId="22" fillId="0" borderId="21" xfId="23" applyFont="1" applyBorder="1" applyAlignment="1">
      <alignment horizontal="center" vertical="center" wrapText="1"/>
      <protection/>
    </xf>
    <xf numFmtId="0" fontId="22" fillId="0" borderId="23" xfId="23" applyFont="1" applyBorder="1" applyAlignment="1">
      <alignment horizontal="center" vertical="center" wrapText="1"/>
      <protection/>
    </xf>
    <xf numFmtId="0" fontId="22" fillId="0" borderId="8" xfId="23" applyFont="1" applyBorder="1" applyAlignment="1">
      <alignment horizontal="center" vertical="center" wrapText="1"/>
      <protection/>
    </xf>
    <xf numFmtId="0" fontId="22" fillId="0" borderId="2" xfId="23" applyFont="1" applyBorder="1" applyAlignment="1">
      <alignment horizontal="center" vertical="center" wrapText="1"/>
      <protection/>
    </xf>
    <xf numFmtId="0" fontId="22" fillId="0" borderId="20" xfId="23" applyFont="1" applyBorder="1" applyAlignment="1">
      <alignment horizontal="center" vertical="center" wrapText="1"/>
      <protection/>
    </xf>
    <xf numFmtId="0" fontId="22" fillId="0" borderId="16" xfId="23" applyFont="1" applyBorder="1" applyAlignment="1">
      <alignment horizontal="center" vertical="center" wrapText="1"/>
      <protection/>
    </xf>
    <xf numFmtId="0" fontId="22" fillId="0" borderId="37" xfId="23" applyFont="1" applyBorder="1" applyAlignment="1">
      <alignment horizontal="center" vertical="center" wrapText="1"/>
      <protection/>
    </xf>
    <xf numFmtId="0" fontId="22" fillId="0" borderId="29" xfId="23" applyFont="1" applyBorder="1" applyAlignment="1">
      <alignment horizontal="center" vertical="center" wrapText="1"/>
      <protection/>
    </xf>
    <xf numFmtId="0" fontId="65" fillId="0" borderId="1" xfId="0" applyFont="1" applyBorder="1" applyAlignment="1">
      <alignment horizontal="center" vertical="center" wrapText="1"/>
    </xf>
    <xf numFmtId="0" fontId="65" fillId="0" borderId="11" xfId="0" applyFont="1" applyBorder="1" applyAlignment="1">
      <alignment horizontal="center" vertical="center" wrapText="1"/>
    </xf>
    <xf numFmtId="0" fontId="67" fillId="0" borderId="0" xfId="0" applyFont="1" applyBorder="1" applyAlignment="1" applyProtection="1">
      <alignment horizontal="center" vertical="center" wrapText="1"/>
      <protection locked="0"/>
    </xf>
    <xf numFmtId="0" fontId="65" fillId="0" borderId="1" xfId="0"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65" fillId="0" borderId="22" xfId="0" applyFont="1" applyBorder="1" applyAlignment="1">
      <alignment horizontal="center" vertical="center" wrapText="1"/>
    </xf>
    <xf numFmtId="0" fontId="21" fillId="0" borderId="22"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49" fontId="38" fillId="0" borderId="22" xfId="0" applyNumberFormat="1" applyFont="1" applyBorder="1" applyAlignment="1" applyProtection="1">
      <alignment horizontal="center" vertical="center" wrapText="1"/>
      <protection locked="0"/>
    </xf>
    <xf numFmtId="49" fontId="38" fillId="0" borderId="1" xfId="0" applyNumberFormat="1" applyFont="1" applyBorder="1" applyAlignment="1" applyProtection="1">
      <alignment horizontal="center" vertical="center" wrapText="1"/>
      <protection locked="0"/>
    </xf>
    <xf numFmtId="49" fontId="38" fillId="0" borderId="11" xfId="0" applyNumberFormat="1" applyFont="1" applyBorder="1" applyAlignment="1" applyProtection="1">
      <alignment horizontal="center" vertical="center" wrapText="1"/>
      <protection locked="0"/>
    </xf>
    <xf numFmtId="1" fontId="64" fillId="0" borderId="0" xfId="0" applyNumberFormat="1" applyFont="1" applyBorder="1" applyAlignment="1">
      <alignment textRotation="90" wrapText="1"/>
    </xf>
    <xf numFmtId="49" fontId="39" fillId="0" borderId="21" xfId="0" applyNumberFormat="1" applyFont="1" applyBorder="1" applyAlignment="1" applyProtection="1">
      <alignment horizontal="center" vertical="center" wrapText="1"/>
      <protection locked="0"/>
    </xf>
    <xf numFmtId="49" fontId="39" fillId="0" borderId="8" xfId="0" applyNumberFormat="1" applyFont="1" applyBorder="1" applyAlignment="1" applyProtection="1">
      <alignment horizontal="center" vertical="center" wrapText="1"/>
      <protection locked="0"/>
    </xf>
    <xf numFmtId="49" fontId="39" fillId="0" borderId="14" xfId="0" applyNumberFormat="1" applyFont="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5" fillId="0" borderId="0" xfId="0" applyFont="1" applyFill="1" applyAlignment="1" applyProtection="1">
      <alignment horizontal="center" vertical="top" wrapText="1"/>
      <protection locked="0"/>
    </xf>
    <xf numFmtId="0" fontId="42" fillId="0" borderId="0" xfId="0" applyFont="1" applyFill="1" applyBorder="1" applyAlignment="1" applyProtection="1">
      <alignment horizontal="center" vertical="top" wrapText="1"/>
      <protection locked="0"/>
    </xf>
    <xf numFmtId="0" fontId="26" fillId="0" borderId="21"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top" wrapText="1"/>
      <protection locked="0"/>
    </xf>
    <xf numFmtId="49" fontId="21" fillId="0" borderId="20" xfId="0" applyNumberFormat="1" applyFont="1" applyBorder="1" applyAlignment="1" applyProtection="1">
      <alignment horizontal="center" vertical="center" wrapText="1"/>
      <protection locked="0"/>
    </xf>
    <xf numFmtId="49" fontId="21" fillId="0" borderId="16" xfId="0" applyNumberFormat="1" applyFont="1" applyBorder="1" applyAlignment="1" applyProtection="1">
      <alignment horizontal="center" vertical="center" wrapText="1"/>
      <protection locked="0"/>
    </xf>
    <xf numFmtId="49" fontId="21" fillId="0" borderId="35" xfId="0" applyNumberFormat="1" applyFont="1" applyBorder="1" applyAlignment="1" applyProtection="1">
      <alignment horizontal="center" vertical="center" wrapText="1"/>
      <protection locked="0"/>
    </xf>
    <xf numFmtId="49" fontId="21" fillId="0" borderId="13" xfId="0" applyNumberFormat="1" applyFont="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34" fillId="5" borderId="14" xfId="0" applyFont="1" applyFill="1" applyBorder="1" applyAlignment="1" applyProtection="1">
      <alignment/>
      <protection locked="0"/>
    </xf>
    <xf numFmtId="0" fontId="34" fillId="5" borderId="28" xfId="0" applyFont="1" applyFill="1" applyBorder="1" applyAlignment="1" applyProtection="1">
      <alignment/>
      <protection locked="0"/>
    </xf>
    <xf numFmtId="0" fontId="34" fillId="5" borderId="32" xfId="0" applyFont="1" applyFill="1" applyBorder="1" applyAlignment="1" applyProtection="1">
      <alignment/>
      <protection locked="0"/>
    </xf>
    <xf numFmtId="0" fontId="35" fillId="0" borderId="38"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25" fillId="0" borderId="0" xfId="0" applyFont="1" applyAlignment="1">
      <alignment horizontal="center" vertical="center" wrapText="1"/>
    </xf>
    <xf numFmtId="0" fontId="37" fillId="0" borderId="0" xfId="0" applyFont="1" applyAlignment="1">
      <alignment horizontal="center" wrapText="1"/>
    </xf>
    <xf numFmtId="0" fontId="20" fillId="0" borderId="3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3" xfId="0" applyFont="1" applyBorder="1" applyAlignment="1">
      <alignment horizontal="center" vertical="center"/>
    </xf>
    <xf numFmtId="0" fontId="17" fillId="4" borderId="39"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41" xfId="0" applyFont="1" applyFill="1" applyBorder="1" applyAlignment="1">
      <alignment horizontal="center" vertical="center"/>
    </xf>
    <xf numFmtId="0" fontId="25" fillId="0" borderId="0" xfId="20" applyFont="1" applyAlignment="1">
      <alignment horizontal="center" wrapText="1"/>
      <protection/>
    </xf>
    <xf numFmtId="0" fontId="37" fillId="0" borderId="0" xfId="20" applyFont="1" applyAlignment="1">
      <alignment horizontal="center" wrapText="1"/>
      <protection/>
    </xf>
    <xf numFmtId="0" fontId="34" fillId="4" borderId="15" xfId="20" applyFont="1" applyFill="1" applyBorder="1" applyAlignment="1">
      <alignment horizontal="left" vertical="center" wrapText="1"/>
      <protection/>
    </xf>
    <xf numFmtId="0" fontId="34" fillId="4" borderId="30" xfId="20" applyFont="1" applyFill="1" applyBorder="1" applyAlignment="1">
      <alignment horizontal="left" vertical="center" wrapText="1"/>
      <protection/>
    </xf>
    <xf numFmtId="0" fontId="34" fillId="4" borderId="36" xfId="20" applyFont="1" applyFill="1" applyBorder="1" applyAlignment="1">
      <alignment horizontal="left" vertical="center" wrapText="1"/>
      <protection/>
    </xf>
    <xf numFmtId="49" fontId="21" fillId="0" borderId="39" xfId="0" applyNumberFormat="1" applyFont="1" applyBorder="1" applyAlignment="1" applyProtection="1">
      <alignment horizontal="center" vertical="center" wrapText="1"/>
      <protection locked="0"/>
    </xf>
    <xf numFmtId="49" fontId="21" fillId="0" borderId="40" xfId="0" applyNumberFormat="1" applyFont="1" applyBorder="1" applyAlignment="1" applyProtection="1">
      <alignment horizontal="center" vertical="center" wrapText="1"/>
      <protection locked="0"/>
    </xf>
    <xf numFmtId="49" fontId="21" fillId="0" borderId="42" xfId="0" applyNumberFormat="1" applyFont="1" applyBorder="1" applyAlignment="1" applyProtection="1">
      <alignment horizontal="center" vertical="center" wrapText="1"/>
      <protection locked="0"/>
    </xf>
    <xf numFmtId="49" fontId="21" fillId="0" borderId="43" xfId="0" applyNumberFormat="1" applyFont="1" applyBorder="1" applyAlignment="1" applyProtection="1">
      <alignment horizontal="center" vertical="center" wrapText="1"/>
      <protection locked="0"/>
    </xf>
    <xf numFmtId="49" fontId="21" fillId="0" borderId="44" xfId="0" applyNumberFormat="1" applyFont="1" applyBorder="1" applyAlignment="1" applyProtection="1">
      <alignment horizontal="center" vertical="center" wrapText="1"/>
      <protection locked="0"/>
    </xf>
    <xf numFmtId="49" fontId="21" fillId="0" borderId="45" xfId="0" applyNumberFormat="1"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6" fillId="0" borderId="2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 xfId="0" applyFont="1" applyBorder="1" applyAlignment="1">
      <alignment horizontal="center" vertical="center" wrapText="1"/>
    </xf>
    <xf numFmtId="0" fontId="6" fillId="0" borderId="0" xfId="0" applyFont="1" applyAlignment="1" applyProtection="1">
      <alignment wrapText="1"/>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center" vertical="center" wrapText="1"/>
      <protection locked="0"/>
    </xf>
    <xf numFmtId="0" fontId="69" fillId="0" borderId="0" xfId="0" applyFont="1" applyFill="1" applyBorder="1" applyAlignment="1">
      <alignment/>
    </xf>
    <xf numFmtId="2" fontId="70" fillId="5" borderId="0" xfId="21" applyNumberFormat="1" applyFont="1" applyFill="1" applyBorder="1" applyAlignment="1">
      <alignment vertical="center"/>
      <protection/>
    </xf>
    <xf numFmtId="4" fontId="69" fillId="0" borderId="0" xfId="0" applyNumberFormat="1" applyFont="1" applyFill="1" applyBorder="1" applyAlignment="1">
      <alignment/>
    </xf>
    <xf numFmtId="3" fontId="69" fillId="0" borderId="0" xfId="0" applyNumberFormat="1" applyFont="1" applyFill="1" applyBorder="1" applyAlignment="1">
      <alignment/>
    </xf>
    <xf numFmtId="1" fontId="71" fillId="0" borderId="0" xfId="0" applyNumberFormat="1" applyFont="1" applyAlignment="1">
      <alignment/>
    </xf>
    <xf numFmtId="0" fontId="72" fillId="0" borderId="0" xfId="0" applyFont="1" applyAlignment="1">
      <alignment horizontal="center" vertical="center"/>
    </xf>
    <xf numFmtId="0" fontId="73" fillId="0" borderId="0" xfId="0" applyFont="1" applyAlignment="1">
      <alignment horizontal="center" vertical="top" wrapText="1"/>
    </xf>
    <xf numFmtId="0" fontId="72" fillId="0" borderId="0" xfId="0" applyFont="1" applyAlignment="1">
      <alignment horizontal="center"/>
    </xf>
    <xf numFmtId="3" fontId="72" fillId="0" borderId="0" xfId="0" applyNumberFormat="1" applyFont="1" applyFill="1" applyBorder="1" applyAlignment="1">
      <alignment horizontal="center" vertical="center"/>
    </xf>
    <xf numFmtId="0" fontId="71" fillId="0" borderId="0" xfId="0" applyFont="1" applyFill="1" applyAlignment="1">
      <alignment/>
    </xf>
  </cellXfs>
  <cellStyles count="14">
    <cellStyle name="Normal" xfId="0"/>
    <cellStyle name="Normal_Доходи" xfId="15"/>
    <cellStyle name="Hyperlink" xfId="16"/>
    <cellStyle name="Currency" xfId="17"/>
    <cellStyle name="Currency [0]" xfId="18"/>
    <cellStyle name="Обычный_dod6" xfId="19"/>
    <cellStyle name="Обычный_Бюджет розвитку" xfId="20"/>
    <cellStyle name="Обычный_Д" xfId="21"/>
    <cellStyle name="Обычный_Облбюджет2007_4" xfId="22"/>
    <cellStyle name="Обычный_Ф" xfId="23"/>
    <cellStyle name="Followed Hyperlink" xfId="24"/>
    <cellStyle name="Percent" xfId="25"/>
    <cellStyle name="Comma" xfId="26"/>
    <cellStyle name="Comma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29"/>
  <dimension ref="A1:I42"/>
  <sheetViews>
    <sheetView showZeros="0" view="pageBreakPreview" zoomScale="75" zoomScaleNormal="75" zoomScaleSheetLayoutView="75" workbookViewId="0" topLeftCell="A1">
      <selection activeCell="J32" sqref="J32"/>
    </sheetView>
  </sheetViews>
  <sheetFormatPr defaultColWidth="9.00390625" defaultRowHeight="12.75"/>
  <cols>
    <col min="1" max="1" width="21.125" style="9" customWidth="1"/>
    <col min="2" max="2" width="52.625" style="9" customWidth="1"/>
    <col min="3" max="3" width="17.25390625" style="9" customWidth="1"/>
    <col min="4" max="4" width="19.625" style="9" customWidth="1"/>
    <col min="5" max="5" width="12.875" style="9" customWidth="1"/>
    <col min="6" max="6" width="11.875" style="9" customWidth="1"/>
    <col min="7" max="7" width="0.6171875" style="9" customWidth="1"/>
    <col min="8" max="16384" width="8.75390625" style="9" customWidth="1"/>
  </cols>
  <sheetData>
    <row r="1" spans="1:9" ht="92.25" customHeight="1">
      <c r="A1" s="67"/>
      <c r="B1" s="67"/>
      <c r="C1" s="67"/>
      <c r="D1" s="530" t="s">
        <v>411</v>
      </c>
      <c r="E1" s="530"/>
      <c r="F1" s="530"/>
      <c r="G1" s="530"/>
      <c r="H1" s="67"/>
      <c r="I1" s="67"/>
    </row>
    <row r="2" spans="1:9" ht="44.25" customHeight="1" hidden="1">
      <c r="A2" s="67"/>
      <c r="B2" s="67"/>
      <c r="C2" s="537" t="s">
        <v>63</v>
      </c>
      <c r="D2" s="537"/>
      <c r="E2" s="537"/>
      <c r="F2" s="537"/>
      <c r="G2" s="67"/>
      <c r="H2" s="67"/>
      <c r="I2" s="67"/>
    </row>
    <row r="3" spans="1:9" ht="42" customHeight="1">
      <c r="A3" s="529" t="s">
        <v>357</v>
      </c>
      <c r="B3" s="529"/>
      <c r="C3" s="529"/>
      <c r="D3" s="529"/>
      <c r="E3" s="529"/>
      <c r="F3" s="529"/>
      <c r="G3" s="119"/>
      <c r="H3" s="119"/>
      <c r="I3" s="119"/>
    </row>
    <row r="4" spans="1:9" ht="16.5" customHeight="1" thickBot="1">
      <c r="A4" s="67"/>
      <c r="B4" s="68"/>
      <c r="C4" s="68"/>
      <c r="D4" s="68"/>
      <c r="E4" s="68"/>
      <c r="F4" s="122" t="s">
        <v>64</v>
      </c>
      <c r="G4" s="67"/>
      <c r="H4" s="67"/>
      <c r="I4" s="67"/>
    </row>
    <row r="5" spans="1:9" ht="28.5" customHeight="1">
      <c r="A5" s="534" t="s">
        <v>118</v>
      </c>
      <c r="B5" s="532" t="s">
        <v>85</v>
      </c>
      <c r="C5" s="532" t="s">
        <v>117</v>
      </c>
      <c r="D5" s="532" t="s">
        <v>115</v>
      </c>
      <c r="E5" s="532" t="s">
        <v>116</v>
      </c>
      <c r="F5" s="536"/>
      <c r="G5" s="67"/>
      <c r="H5" s="67"/>
      <c r="I5" s="67"/>
    </row>
    <row r="6" spans="1:9" ht="53.25" customHeight="1">
      <c r="A6" s="535"/>
      <c r="B6" s="533"/>
      <c r="C6" s="533"/>
      <c r="D6" s="533"/>
      <c r="E6" s="409" t="s">
        <v>117</v>
      </c>
      <c r="F6" s="410" t="s">
        <v>65</v>
      </c>
      <c r="G6" s="67"/>
      <c r="H6" s="67"/>
      <c r="I6" s="67"/>
    </row>
    <row r="7" spans="1:9" s="512" customFormat="1" ht="18" customHeight="1" thickBot="1">
      <c r="A7" s="507">
        <v>1</v>
      </c>
      <c r="B7" s="508">
        <v>2</v>
      </c>
      <c r="C7" s="508">
        <v>3</v>
      </c>
      <c r="D7" s="508">
        <v>4</v>
      </c>
      <c r="E7" s="508">
        <v>5</v>
      </c>
      <c r="F7" s="509">
        <v>6</v>
      </c>
      <c r="G7" s="510">
        <v>7</v>
      </c>
      <c r="H7" s="511"/>
      <c r="I7" s="511"/>
    </row>
    <row r="8" spans="1:9" s="10" customFormat="1" ht="16.5" customHeight="1" thickBot="1">
      <c r="A8" s="404">
        <v>10000000</v>
      </c>
      <c r="B8" s="405" t="s">
        <v>119</v>
      </c>
      <c r="C8" s="406">
        <f>D8+E8</f>
        <v>6814000</v>
      </c>
      <c r="D8" s="406">
        <f>D9</f>
        <v>6814000</v>
      </c>
      <c r="E8" s="407"/>
      <c r="F8" s="408"/>
      <c r="G8" s="386"/>
      <c r="H8" s="386"/>
      <c r="I8" s="386"/>
    </row>
    <row r="9" spans="1:9" ht="35.25" customHeight="1">
      <c r="A9" s="70">
        <v>11000000</v>
      </c>
      <c r="B9" s="71" t="s">
        <v>45</v>
      </c>
      <c r="C9" s="72">
        <f>D9</f>
        <v>6814000</v>
      </c>
      <c r="D9" s="72">
        <f>D10+D11</f>
        <v>6814000</v>
      </c>
      <c r="E9" s="72">
        <f>E10+E11</f>
        <v>0</v>
      </c>
      <c r="F9" s="73">
        <f>F10+F11</f>
        <v>0</v>
      </c>
      <c r="G9" s="74"/>
      <c r="H9" s="74"/>
      <c r="I9" s="74"/>
    </row>
    <row r="10" spans="1:9" s="11" customFormat="1" ht="20.25">
      <c r="A10" s="75">
        <v>11010000</v>
      </c>
      <c r="B10" s="76" t="s">
        <v>88</v>
      </c>
      <c r="C10" s="77">
        <f aca="true" t="shared" si="0" ref="C10:C32">D10+E10</f>
        <v>6114000</v>
      </c>
      <c r="D10" s="78">
        <v>6114000</v>
      </c>
      <c r="E10" s="79"/>
      <c r="F10" s="80"/>
      <c r="G10" s="74"/>
      <c r="H10" s="74"/>
      <c r="I10" s="74"/>
    </row>
    <row r="11" spans="1:9" ht="23.25" customHeight="1" thickBot="1">
      <c r="A11" s="75">
        <v>11020000</v>
      </c>
      <c r="B11" s="81" t="s">
        <v>66</v>
      </c>
      <c r="C11" s="77">
        <f t="shared" si="0"/>
        <v>700000</v>
      </c>
      <c r="D11" s="78">
        <v>700000</v>
      </c>
      <c r="E11" s="82"/>
      <c r="F11" s="83"/>
      <c r="G11" s="84"/>
      <c r="H11" s="84"/>
      <c r="I11" s="84"/>
    </row>
    <row r="12" spans="1:9" s="10" customFormat="1" ht="21.75" customHeight="1" thickBot="1">
      <c r="A12" s="383">
        <v>20000000</v>
      </c>
      <c r="B12" s="384" t="s">
        <v>111</v>
      </c>
      <c r="C12" s="385">
        <f t="shared" si="0"/>
        <v>1988800</v>
      </c>
      <c r="D12" s="385">
        <f>D14+D13+D15</f>
        <v>460000</v>
      </c>
      <c r="E12" s="385">
        <f>E16</f>
        <v>1528800</v>
      </c>
      <c r="F12" s="387"/>
      <c r="G12" s="388"/>
      <c r="H12" s="388"/>
      <c r="I12" s="388"/>
    </row>
    <row r="13" spans="1:9" s="55" customFormat="1" ht="15.75" customHeight="1">
      <c r="A13" s="70">
        <v>21000000</v>
      </c>
      <c r="B13" s="71" t="s">
        <v>112</v>
      </c>
      <c r="C13" s="72">
        <f>D13</f>
        <v>160000</v>
      </c>
      <c r="D13" s="72">
        <v>160000</v>
      </c>
      <c r="E13" s="85"/>
      <c r="F13" s="86"/>
      <c r="G13" s="74"/>
      <c r="H13" s="74"/>
      <c r="I13" s="74"/>
    </row>
    <row r="14" spans="1:9" ht="44.25" customHeight="1">
      <c r="A14" s="75">
        <v>22000000</v>
      </c>
      <c r="B14" s="81" t="s">
        <v>89</v>
      </c>
      <c r="C14" s="77">
        <f t="shared" si="0"/>
        <v>280000</v>
      </c>
      <c r="D14" s="77">
        <v>280000</v>
      </c>
      <c r="E14" s="79"/>
      <c r="F14" s="80"/>
      <c r="G14" s="74"/>
      <c r="H14" s="74"/>
      <c r="I14" s="74"/>
    </row>
    <row r="15" spans="1:9" s="55" customFormat="1" ht="26.25" customHeight="1">
      <c r="A15" s="75">
        <v>24000000</v>
      </c>
      <c r="B15" s="87" t="s">
        <v>388</v>
      </c>
      <c r="C15" s="77">
        <f t="shared" si="0"/>
        <v>20000</v>
      </c>
      <c r="D15" s="78">
        <v>20000</v>
      </c>
      <c r="E15" s="79"/>
      <c r="F15" s="80"/>
      <c r="G15" s="74"/>
      <c r="H15" s="74"/>
      <c r="I15" s="74"/>
    </row>
    <row r="16" spans="1:9" ht="15.75" thickBot="1">
      <c r="A16" s="75">
        <v>25000000</v>
      </c>
      <c r="B16" s="81" t="s">
        <v>67</v>
      </c>
      <c r="C16" s="77">
        <f>D16+E16</f>
        <v>1528800</v>
      </c>
      <c r="D16" s="77"/>
      <c r="E16" s="77">
        <v>1528800</v>
      </c>
      <c r="F16" s="83"/>
      <c r="G16" s="74"/>
      <c r="H16" s="74"/>
      <c r="I16" s="74"/>
    </row>
    <row r="17" spans="1:9" ht="24.75" customHeight="1" thickBot="1">
      <c r="A17" s="88"/>
      <c r="B17" s="89" t="s">
        <v>114</v>
      </c>
      <c r="C17" s="69">
        <f>C12+C8</f>
        <v>8802800</v>
      </c>
      <c r="D17" s="69">
        <f>D12+D8</f>
        <v>7274000</v>
      </c>
      <c r="E17" s="69">
        <f>E12+E8</f>
        <v>1528800</v>
      </c>
      <c r="F17" s="90">
        <f>F12+F8</f>
        <v>0</v>
      </c>
      <c r="G17" s="74"/>
      <c r="H17" s="74"/>
      <c r="I17" s="74"/>
    </row>
    <row r="18" spans="1:9" s="10" customFormat="1" ht="19.5" thickBot="1">
      <c r="A18" s="383">
        <v>40000000</v>
      </c>
      <c r="B18" s="384" t="s">
        <v>86</v>
      </c>
      <c r="C18" s="385">
        <f t="shared" si="0"/>
        <v>149373446</v>
      </c>
      <c r="D18" s="385">
        <f>D20+D23</f>
        <v>149373446</v>
      </c>
      <c r="E18" s="389"/>
      <c r="F18" s="390"/>
      <c r="G18" s="388"/>
      <c r="H18" s="388"/>
      <c r="I18" s="388"/>
    </row>
    <row r="19" spans="1:9" ht="15" hidden="1">
      <c r="A19" s="70">
        <v>41000000</v>
      </c>
      <c r="B19" s="71" t="s">
        <v>87</v>
      </c>
      <c r="C19" s="72" t="e">
        <f t="shared" si="0"/>
        <v>#REF!</v>
      </c>
      <c r="D19" s="72" t="e">
        <f>#REF!+#REF!</f>
        <v>#REF!</v>
      </c>
      <c r="E19" s="85"/>
      <c r="F19" s="86"/>
      <c r="G19" s="74"/>
      <c r="H19" s="74"/>
      <c r="I19" s="74"/>
    </row>
    <row r="20" spans="1:9" ht="15">
      <c r="A20" s="114">
        <v>41020000</v>
      </c>
      <c r="B20" s="115" t="s">
        <v>389</v>
      </c>
      <c r="C20" s="77">
        <f>D20+E20</f>
        <v>10164900</v>
      </c>
      <c r="D20" s="77">
        <f>D22+D21</f>
        <v>10164900</v>
      </c>
      <c r="E20" s="82"/>
      <c r="F20" s="83"/>
      <c r="G20" s="74"/>
      <c r="H20" s="74"/>
      <c r="I20" s="74"/>
    </row>
    <row r="21" spans="1:9" ht="15">
      <c r="A21" s="75">
        <v>41020100</v>
      </c>
      <c r="B21" s="116" t="s">
        <v>390</v>
      </c>
      <c r="C21" s="77">
        <f>D21+E21</f>
        <v>3410600</v>
      </c>
      <c r="D21" s="78">
        <v>3410600</v>
      </c>
      <c r="E21" s="79"/>
      <c r="F21" s="80"/>
      <c r="G21" s="74"/>
      <c r="H21" s="74"/>
      <c r="I21" s="74"/>
    </row>
    <row r="22" spans="1:9" ht="60">
      <c r="A22" s="75">
        <v>41020200</v>
      </c>
      <c r="B22" s="76" t="s">
        <v>391</v>
      </c>
      <c r="C22" s="77">
        <f>D22+E22</f>
        <v>6754300</v>
      </c>
      <c r="D22" s="78">
        <v>6754300</v>
      </c>
      <c r="E22" s="82"/>
      <c r="F22" s="83"/>
      <c r="G22" s="74"/>
      <c r="H22" s="74"/>
      <c r="I22" s="74"/>
    </row>
    <row r="23" spans="1:9" ht="33" customHeight="1">
      <c r="A23" s="114">
        <v>41030000</v>
      </c>
      <c r="B23" s="115" t="s">
        <v>110</v>
      </c>
      <c r="C23" s="77">
        <f>SUM(C24:C32)</f>
        <v>139208546</v>
      </c>
      <c r="D23" s="77">
        <f>SUM(D24:D32)</f>
        <v>139208546</v>
      </c>
      <c r="E23" s="117"/>
      <c r="F23" s="118"/>
      <c r="G23" s="74"/>
      <c r="H23" s="74"/>
      <c r="I23" s="74"/>
    </row>
    <row r="24" spans="1:9" ht="90">
      <c r="A24" s="75">
        <v>41030600</v>
      </c>
      <c r="B24" s="81" t="s">
        <v>68</v>
      </c>
      <c r="C24" s="77">
        <f t="shared" si="0"/>
        <v>43464000</v>
      </c>
      <c r="D24" s="78">
        <v>43464000</v>
      </c>
      <c r="E24" s="79"/>
      <c r="F24" s="80"/>
      <c r="G24" s="74"/>
      <c r="H24" s="74"/>
      <c r="I24" s="74"/>
    </row>
    <row r="25" spans="1:9" ht="105">
      <c r="A25" s="75">
        <v>41030800</v>
      </c>
      <c r="B25" s="81" t="s">
        <v>69</v>
      </c>
      <c r="C25" s="77">
        <f t="shared" si="0"/>
        <v>39023500</v>
      </c>
      <c r="D25" s="78">
        <v>39023500</v>
      </c>
      <c r="E25" s="79"/>
      <c r="F25" s="80"/>
      <c r="G25" s="74"/>
      <c r="H25" s="74"/>
      <c r="I25" s="74"/>
    </row>
    <row r="26" spans="1:9" ht="60">
      <c r="A26" s="75">
        <v>41031000</v>
      </c>
      <c r="B26" s="81" t="s">
        <v>70</v>
      </c>
      <c r="C26" s="77">
        <f t="shared" si="0"/>
        <v>7895900</v>
      </c>
      <c r="D26" s="78">
        <v>7895900</v>
      </c>
      <c r="E26" s="79"/>
      <c r="F26" s="80"/>
      <c r="G26" s="74"/>
      <c r="H26" s="74"/>
      <c r="I26" s="74"/>
    </row>
    <row r="27" spans="1:9" ht="45">
      <c r="A27" s="75">
        <v>41033600</v>
      </c>
      <c r="B27" s="411" t="s">
        <v>392</v>
      </c>
      <c r="C27" s="77">
        <f t="shared" si="0"/>
        <v>349800</v>
      </c>
      <c r="D27" s="78">
        <v>349800</v>
      </c>
      <c r="E27" s="79"/>
      <c r="F27" s="80"/>
      <c r="G27" s="74"/>
      <c r="H27" s="74"/>
      <c r="I27" s="74"/>
    </row>
    <row r="28" spans="1:9" ht="30">
      <c r="A28" s="75">
        <v>41033900</v>
      </c>
      <c r="B28" s="81" t="s">
        <v>90</v>
      </c>
      <c r="C28" s="77">
        <f t="shared" si="0"/>
        <v>15655100</v>
      </c>
      <c r="D28" s="78">
        <v>15655100</v>
      </c>
      <c r="E28" s="79"/>
      <c r="F28" s="80"/>
      <c r="G28" s="74"/>
      <c r="H28" s="74"/>
      <c r="I28" s="74"/>
    </row>
    <row r="29" spans="1:9" ht="30">
      <c r="A29" s="75">
        <v>41034200</v>
      </c>
      <c r="B29" s="81" t="s">
        <v>91</v>
      </c>
      <c r="C29" s="77">
        <f t="shared" si="0"/>
        <v>21267400</v>
      </c>
      <c r="D29" s="78">
        <v>21267400</v>
      </c>
      <c r="E29" s="79"/>
      <c r="F29" s="80"/>
      <c r="G29" s="74"/>
      <c r="H29" s="74"/>
      <c r="I29" s="74"/>
    </row>
    <row r="30" spans="1:9" ht="15">
      <c r="A30" s="75">
        <v>41035000</v>
      </c>
      <c r="B30" s="81" t="s">
        <v>107</v>
      </c>
      <c r="C30" s="77">
        <f t="shared" si="0"/>
        <v>9886560</v>
      </c>
      <c r="D30" s="78">
        <v>9886560</v>
      </c>
      <c r="E30" s="79"/>
      <c r="F30" s="80"/>
      <c r="G30" s="74"/>
      <c r="H30" s="74"/>
      <c r="I30" s="74"/>
    </row>
    <row r="31" spans="1:9" ht="45">
      <c r="A31" s="75">
        <v>41035400</v>
      </c>
      <c r="B31" s="81" t="s">
        <v>412</v>
      </c>
      <c r="C31" s="77">
        <f t="shared" si="0"/>
        <v>49486</v>
      </c>
      <c r="D31" s="78">
        <v>49486</v>
      </c>
      <c r="E31" s="79"/>
      <c r="F31" s="80"/>
      <c r="G31" s="74"/>
      <c r="H31" s="74"/>
      <c r="I31" s="74"/>
    </row>
    <row r="32" spans="1:9" ht="105">
      <c r="A32" s="75">
        <v>41035800</v>
      </c>
      <c r="B32" s="412" t="s">
        <v>432</v>
      </c>
      <c r="C32" s="77">
        <f t="shared" si="0"/>
        <v>1616800</v>
      </c>
      <c r="D32" s="78">
        <v>1616800</v>
      </c>
      <c r="E32" s="79"/>
      <c r="F32" s="80"/>
      <c r="G32" s="74"/>
      <c r="H32" s="74"/>
      <c r="I32" s="74"/>
    </row>
    <row r="33" spans="1:9" s="10" customFormat="1" ht="25.5" customHeight="1" thickBot="1">
      <c r="A33" s="538" t="s">
        <v>128</v>
      </c>
      <c r="B33" s="539"/>
      <c r="C33" s="391">
        <f>D33+E33</f>
        <v>158176246</v>
      </c>
      <c r="D33" s="391">
        <f>D18+D12+D8</f>
        <v>156647446</v>
      </c>
      <c r="E33" s="391">
        <f>E18+E12+E8</f>
        <v>1528800</v>
      </c>
      <c r="F33" s="392">
        <v>0</v>
      </c>
      <c r="G33" s="388"/>
      <c r="H33" s="388"/>
      <c r="I33" s="388"/>
    </row>
    <row r="35" spans="1:5" ht="18.75">
      <c r="A35" s="92" t="s">
        <v>142</v>
      </c>
      <c r="D35" s="91"/>
      <c r="E35" s="92" t="s">
        <v>143</v>
      </c>
    </row>
    <row r="36" spans="1:2" ht="18.75">
      <c r="A36" s="531" t="s">
        <v>71</v>
      </c>
      <c r="B36" s="531"/>
    </row>
    <row r="39" spans="3:6" s="618" customFormat="1" ht="12.75">
      <c r="C39" s="619">
        <v>158176246</v>
      </c>
      <c r="D39" s="619">
        <v>156647446</v>
      </c>
      <c r="E39" s="619">
        <v>1528800</v>
      </c>
      <c r="F39" s="619">
        <v>0</v>
      </c>
    </row>
    <row r="40" spans="3:6" s="618" customFormat="1" ht="12.75">
      <c r="C40" s="620">
        <f>C39-C33</f>
        <v>0</v>
      </c>
      <c r="D40" s="620">
        <f>D39-D33</f>
        <v>0</v>
      </c>
      <c r="E40" s="620">
        <f>E39-E33</f>
        <v>0</v>
      </c>
      <c r="F40" s="620">
        <f>F33-F39</f>
        <v>0</v>
      </c>
    </row>
    <row r="41" spans="3:5" s="618" customFormat="1" ht="12.75">
      <c r="C41" s="621">
        <f>C33-'В3'!Q111+Ф!D12</f>
        <v>0</v>
      </c>
      <c r="D41" s="621">
        <f>D33-'В3'!F111</f>
        <v>-1272811</v>
      </c>
      <c r="E41" s="621">
        <f>E33-'В3'!K111</f>
        <v>-2350700</v>
      </c>
    </row>
    <row r="42" s="618" customFormat="1" ht="12.75">
      <c r="D42" s="620"/>
    </row>
    <row r="47" s="13" customFormat="1" ht="15.75"/>
    <row r="58" ht="29.25" customHeight="1"/>
    <row r="59" ht="81" customHeight="1"/>
    <row r="71" ht="44.25" customHeight="1"/>
  </sheetData>
  <mergeCells count="10">
    <mergeCell ref="A3:F3"/>
    <mergeCell ref="D1:G1"/>
    <mergeCell ref="A36:B36"/>
    <mergeCell ref="D5:D6"/>
    <mergeCell ref="A5:A6"/>
    <mergeCell ref="B5:B6"/>
    <mergeCell ref="E5:F5"/>
    <mergeCell ref="C5:C6"/>
    <mergeCell ref="C2:F2"/>
    <mergeCell ref="A33:B33"/>
  </mergeCells>
  <printOptions horizontalCentered="1"/>
  <pageMargins left="0.1968503937007874" right="0.1968503937007874" top="0.64" bottom="0.2362204724409449" header="0" footer="0"/>
  <pageSetup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I22"/>
  <sheetViews>
    <sheetView zoomScaleSheetLayoutView="75" workbookViewId="0" topLeftCell="A1">
      <selection activeCell="E1" sqref="E1:F1"/>
    </sheetView>
  </sheetViews>
  <sheetFormatPr defaultColWidth="9.00390625" defaultRowHeight="12.75"/>
  <cols>
    <col min="1" max="1" width="7.625" style="123" customWidth="1"/>
    <col min="2" max="2" width="63.125" style="123" customWidth="1"/>
    <col min="3" max="3" width="17.375" style="123" customWidth="1"/>
    <col min="4" max="4" width="15.25390625" style="123" customWidth="1"/>
    <col min="5" max="5" width="17.375" style="123" customWidth="1"/>
    <col min="6" max="6" width="19.25390625" style="123" customWidth="1"/>
    <col min="7" max="7" width="12.25390625" style="123" customWidth="1"/>
    <col min="8" max="16384" width="9.25390625" style="123" customWidth="1"/>
  </cols>
  <sheetData>
    <row r="1" spans="5:9" ht="54" customHeight="1">
      <c r="E1" s="541" t="s">
        <v>419</v>
      </c>
      <c r="F1" s="541"/>
      <c r="G1" s="393"/>
      <c r="H1" s="394"/>
      <c r="I1" s="394"/>
    </row>
    <row r="2" spans="2:7" ht="18" customHeight="1">
      <c r="B2" s="542"/>
      <c r="C2" s="542"/>
      <c r="D2" s="542"/>
      <c r="E2" s="542"/>
      <c r="F2" s="542"/>
      <c r="G2" s="395"/>
    </row>
    <row r="3" spans="2:6" ht="34.5" customHeight="1">
      <c r="B3" s="543" t="s">
        <v>358</v>
      </c>
      <c r="C3" s="543"/>
      <c r="D3" s="543"/>
      <c r="E3" s="543"/>
      <c r="F3" s="543"/>
    </row>
    <row r="5" spans="1:6" ht="13.5" thickBot="1">
      <c r="A5" s="397"/>
      <c r="B5" s="397"/>
      <c r="C5" s="397"/>
      <c r="D5" s="397"/>
      <c r="E5" s="397"/>
      <c r="F5" s="396" t="s">
        <v>98</v>
      </c>
    </row>
    <row r="6" spans="1:6" ht="12.75">
      <c r="A6" s="548" t="s">
        <v>118</v>
      </c>
      <c r="B6" s="550" t="s">
        <v>413</v>
      </c>
      <c r="C6" s="526" t="s">
        <v>117</v>
      </c>
      <c r="D6" s="523" t="s">
        <v>115</v>
      </c>
      <c r="E6" s="544" t="s">
        <v>116</v>
      </c>
      <c r="F6" s="545"/>
    </row>
    <row r="7" spans="1:6" ht="12.75">
      <c r="A7" s="549"/>
      <c r="B7" s="551"/>
      <c r="C7" s="527"/>
      <c r="D7" s="524"/>
      <c r="E7" s="546" t="s">
        <v>117</v>
      </c>
      <c r="F7" s="547" t="s">
        <v>65</v>
      </c>
    </row>
    <row r="8" spans="1:6" ht="12.75">
      <c r="A8" s="549"/>
      <c r="B8" s="551"/>
      <c r="C8" s="527"/>
      <c r="D8" s="524"/>
      <c r="E8" s="546"/>
      <c r="F8" s="547"/>
    </row>
    <row r="9" spans="1:6" s="403" customFormat="1" ht="11.25">
      <c r="A9" s="398">
        <v>1</v>
      </c>
      <c r="B9" s="399">
        <v>2</v>
      </c>
      <c r="C9" s="400">
        <v>3</v>
      </c>
      <c r="D9" s="398">
        <v>4</v>
      </c>
      <c r="E9" s="401">
        <v>5</v>
      </c>
      <c r="F9" s="402">
        <v>6</v>
      </c>
    </row>
    <row r="10" spans="1:6" ht="12.75">
      <c r="A10" s="380">
        <v>200000</v>
      </c>
      <c r="B10" s="377" t="s">
        <v>414</v>
      </c>
      <c r="C10" s="371">
        <v>3623511</v>
      </c>
      <c r="D10" s="374">
        <v>1272811</v>
      </c>
      <c r="E10" s="368">
        <v>2350700</v>
      </c>
      <c r="F10" s="365">
        <v>2350700</v>
      </c>
    </row>
    <row r="11" spans="1:6" ht="12.75">
      <c r="A11" s="380">
        <v>208000</v>
      </c>
      <c r="B11" s="377" t="s">
        <v>415</v>
      </c>
      <c r="C11" s="371">
        <v>3623511</v>
      </c>
      <c r="D11" s="374">
        <v>1272811</v>
      </c>
      <c r="E11" s="368">
        <v>2350700</v>
      </c>
      <c r="F11" s="365">
        <v>2350700</v>
      </c>
    </row>
    <row r="12" spans="1:6" ht="12.75">
      <c r="A12" s="381">
        <v>208100</v>
      </c>
      <c r="B12" s="378" t="s">
        <v>416</v>
      </c>
      <c r="C12" s="372">
        <v>3623511</v>
      </c>
      <c r="D12" s="375">
        <v>3623511</v>
      </c>
      <c r="E12" s="369">
        <v>0</v>
      </c>
      <c r="F12" s="366">
        <v>0</v>
      </c>
    </row>
    <row r="13" spans="1:6" ht="25.5">
      <c r="A13" s="381">
        <v>208400</v>
      </c>
      <c r="B13" s="378" t="s">
        <v>40</v>
      </c>
      <c r="C13" s="372">
        <v>0</v>
      </c>
      <c r="D13" s="375">
        <v>-2350700</v>
      </c>
      <c r="E13" s="369">
        <v>2350700</v>
      </c>
      <c r="F13" s="366">
        <v>2350700</v>
      </c>
    </row>
    <row r="14" spans="1:6" ht="12.75">
      <c r="A14" s="380">
        <v>600000</v>
      </c>
      <c r="B14" s="377" t="s">
        <v>417</v>
      </c>
      <c r="C14" s="371">
        <v>3623511</v>
      </c>
      <c r="D14" s="374">
        <v>1272811</v>
      </c>
      <c r="E14" s="368">
        <v>2350700</v>
      </c>
      <c r="F14" s="365">
        <v>2350700</v>
      </c>
    </row>
    <row r="15" spans="1:6" ht="12.75">
      <c r="A15" s="380">
        <v>602000</v>
      </c>
      <c r="B15" s="377" t="s">
        <v>418</v>
      </c>
      <c r="C15" s="371">
        <v>3623511</v>
      </c>
      <c r="D15" s="374">
        <v>1272811</v>
      </c>
      <c r="E15" s="368">
        <v>2350700</v>
      </c>
      <c r="F15" s="365">
        <v>2350700</v>
      </c>
    </row>
    <row r="16" spans="1:6" ht="12.75">
      <c r="A16" s="381">
        <v>602100</v>
      </c>
      <c r="B16" s="378" t="s">
        <v>416</v>
      </c>
      <c r="C16" s="372">
        <v>3623511</v>
      </c>
      <c r="D16" s="375">
        <v>3623511</v>
      </c>
      <c r="E16" s="369">
        <v>0</v>
      </c>
      <c r="F16" s="366">
        <v>0</v>
      </c>
    </row>
    <row r="17" spans="1:6" ht="26.25" thickBot="1">
      <c r="A17" s="382">
        <v>602400</v>
      </c>
      <c r="B17" s="379" t="s">
        <v>40</v>
      </c>
      <c r="C17" s="373">
        <v>0</v>
      </c>
      <c r="D17" s="376">
        <v>-2350700</v>
      </c>
      <c r="E17" s="370">
        <v>2350700</v>
      </c>
      <c r="F17" s="367">
        <v>2350700</v>
      </c>
    </row>
    <row r="18" ht="12.75">
      <c r="F18" s="396"/>
    </row>
    <row r="21" spans="2:6" ht="15.75">
      <c r="B21" s="93" t="s">
        <v>142</v>
      </c>
      <c r="C21" s="95"/>
      <c r="D21" s="95"/>
      <c r="E21" s="95"/>
      <c r="F21" s="93" t="s">
        <v>143</v>
      </c>
    </row>
    <row r="22" spans="2:3" ht="15.75">
      <c r="B22" s="540" t="s">
        <v>71</v>
      </c>
      <c r="C22" s="540"/>
    </row>
  </sheetData>
  <mergeCells count="11">
    <mergeCell ref="A6:A8"/>
    <mergeCell ref="B6:B8"/>
    <mergeCell ref="C6:C8"/>
    <mergeCell ref="D6:D8"/>
    <mergeCell ref="B22:C22"/>
    <mergeCell ref="E1:F1"/>
    <mergeCell ref="B2:F2"/>
    <mergeCell ref="B3:F3"/>
    <mergeCell ref="E6:F6"/>
    <mergeCell ref="E7:E8"/>
    <mergeCell ref="F7:F8"/>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dimension ref="A1:Q117"/>
  <sheetViews>
    <sheetView showZeros="0" view="pageBreakPreview" zoomScale="75" zoomScaleNormal="60" zoomScaleSheetLayoutView="75" workbookViewId="0" topLeftCell="A88">
      <selection activeCell="E109" sqref="E109"/>
    </sheetView>
  </sheetViews>
  <sheetFormatPr defaultColWidth="9.00390625" defaultRowHeight="12.75"/>
  <cols>
    <col min="1" max="1" width="3.75390625" style="50" customWidth="1"/>
    <col min="2" max="2" width="14.00390625" style="487" customWidth="1"/>
    <col min="3" max="3" width="12.625" style="487" customWidth="1"/>
    <col min="4" max="4" width="9.625" style="487" customWidth="1"/>
    <col min="5" max="5" width="60.75390625" style="445" customWidth="1"/>
    <col min="6" max="7" width="17.625" style="448" customWidth="1"/>
    <col min="8" max="8" width="15.375" style="448" customWidth="1"/>
    <col min="9" max="9" width="15.25390625" style="448" customWidth="1"/>
    <col min="10" max="10" width="6.125" style="448" customWidth="1"/>
    <col min="11" max="11" width="16.25390625" style="448" customWidth="1"/>
    <col min="12" max="12" width="16.00390625" style="448" customWidth="1"/>
    <col min="13" max="13" width="13.00390625" style="448" customWidth="1"/>
    <col min="14" max="14" width="14.625" style="448" customWidth="1"/>
    <col min="15" max="15" width="15.00390625" style="448" customWidth="1"/>
    <col min="16" max="16" width="14.75390625" style="448" customWidth="1"/>
    <col min="17" max="17" width="18.25390625" style="448" customWidth="1"/>
    <col min="18" max="16384" width="8.875" style="33" customWidth="1"/>
  </cols>
  <sheetData>
    <row r="1" spans="1:17" ht="107.25" customHeight="1">
      <c r="A1" s="31"/>
      <c r="B1" s="446"/>
      <c r="C1" s="446"/>
      <c r="D1" s="446"/>
      <c r="E1" s="413"/>
      <c r="F1" s="447"/>
      <c r="G1" s="447"/>
      <c r="H1" s="447"/>
      <c r="I1" s="447"/>
      <c r="J1" s="447"/>
      <c r="K1" s="447"/>
      <c r="L1" s="447"/>
      <c r="O1" s="525" t="s">
        <v>440</v>
      </c>
      <c r="P1" s="525"/>
      <c r="Q1" s="525"/>
    </row>
    <row r="2" spans="1:17" ht="26.25" thickBot="1">
      <c r="A2" s="34"/>
      <c r="B2" s="554" t="s">
        <v>163</v>
      </c>
      <c r="C2" s="554"/>
      <c r="D2" s="554"/>
      <c r="E2" s="554"/>
      <c r="F2" s="554"/>
      <c r="G2" s="554"/>
      <c r="H2" s="554"/>
      <c r="I2" s="554"/>
      <c r="J2" s="554"/>
      <c r="K2" s="554"/>
      <c r="L2" s="554"/>
      <c r="M2" s="554"/>
      <c r="N2" s="554"/>
      <c r="O2" s="554"/>
      <c r="P2" s="554"/>
      <c r="Q2" s="449" t="s">
        <v>98</v>
      </c>
    </row>
    <row r="3" spans="1:17" s="490" customFormat="1" ht="12">
      <c r="A3" s="564"/>
      <c r="B3" s="565" t="s">
        <v>164</v>
      </c>
      <c r="C3" s="561" t="s">
        <v>424</v>
      </c>
      <c r="D3" s="561" t="s">
        <v>423</v>
      </c>
      <c r="E3" s="558" t="s">
        <v>375</v>
      </c>
      <c r="F3" s="557" t="s">
        <v>115</v>
      </c>
      <c r="G3" s="557"/>
      <c r="H3" s="557"/>
      <c r="I3" s="557"/>
      <c r="J3" s="557"/>
      <c r="K3" s="557" t="s">
        <v>52</v>
      </c>
      <c r="L3" s="557"/>
      <c r="M3" s="557"/>
      <c r="N3" s="557"/>
      <c r="O3" s="557"/>
      <c r="P3" s="557"/>
      <c r="Q3" s="520" t="s">
        <v>117</v>
      </c>
    </row>
    <row r="4" spans="1:17" s="490" customFormat="1" ht="12">
      <c r="A4" s="564"/>
      <c r="B4" s="566"/>
      <c r="C4" s="562"/>
      <c r="D4" s="562"/>
      <c r="E4" s="559"/>
      <c r="F4" s="552" t="s">
        <v>117</v>
      </c>
      <c r="G4" s="552" t="s">
        <v>92</v>
      </c>
      <c r="H4" s="555" t="s">
        <v>55</v>
      </c>
      <c r="I4" s="555"/>
      <c r="J4" s="555" t="s">
        <v>93</v>
      </c>
      <c r="K4" s="552" t="s">
        <v>117</v>
      </c>
      <c r="L4" s="552" t="s">
        <v>92</v>
      </c>
      <c r="M4" s="555" t="s">
        <v>55</v>
      </c>
      <c r="N4" s="555"/>
      <c r="O4" s="555" t="s">
        <v>93</v>
      </c>
      <c r="P4" s="129" t="s">
        <v>55</v>
      </c>
      <c r="Q4" s="521"/>
    </row>
    <row r="5" spans="1:17" s="490" customFormat="1" ht="36.75" thickBot="1">
      <c r="A5" s="564"/>
      <c r="B5" s="567"/>
      <c r="C5" s="563"/>
      <c r="D5" s="563"/>
      <c r="E5" s="560"/>
      <c r="F5" s="553"/>
      <c r="G5" s="553"/>
      <c r="H5" s="346" t="s">
        <v>97</v>
      </c>
      <c r="I5" s="346" t="s">
        <v>94</v>
      </c>
      <c r="J5" s="556"/>
      <c r="K5" s="553"/>
      <c r="L5" s="553"/>
      <c r="M5" s="346" t="s">
        <v>97</v>
      </c>
      <c r="N5" s="346" t="s">
        <v>94</v>
      </c>
      <c r="O5" s="556"/>
      <c r="P5" s="494" t="s">
        <v>99</v>
      </c>
      <c r="Q5" s="522"/>
    </row>
    <row r="6" spans="1:17" s="492" customFormat="1" ht="11.25" thickBot="1">
      <c r="A6" s="491"/>
      <c r="B6" s="493">
        <v>1</v>
      </c>
      <c r="C6" s="493">
        <v>2</v>
      </c>
      <c r="D6" s="493">
        <v>3</v>
      </c>
      <c r="E6" s="493">
        <v>4</v>
      </c>
      <c r="F6" s="493">
        <v>5</v>
      </c>
      <c r="G6" s="493">
        <v>6</v>
      </c>
      <c r="H6" s="493">
        <v>7</v>
      </c>
      <c r="I6" s="493">
        <v>8</v>
      </c>
      <c r="J6" s="493">
        <v>9</v>
      </c>
      <c r="K6" s="493">
        <v>10</v>
      </c>
      <c r="L6" s="493">
        <v>11</v>
      </c>
      <c r="M6" s="493">
        <v>12</v>
      </c>
      <c r="N6" s="493">
        <v>13</v>
      </c>
      <c r="O6" s="493">
        <v>14</v>
      </c>
      <c r="P6" s="493">
        <v>15</v>
      </c>
      <c r="Q6" s="493">
        <v>16</v>
      </c>
    </row>
    <row r="7" spans="1:17" s="271" customFormat="1" ht="20.25">
      <c r="A7" s="270"/>
      <c r="B7" s="450" t="s">
        <v>166</v>
      </c>
      <c r="C7" s="451"/>
      <c r="D7" s="451"/>
      <c r="E7" s="414" t="s">
        <v>235</v>
      </c>
      <c r="F7" s="285">
        <f>F8</f>
        <v>1634150</v>
      </c>
      <c r="G7" s="285">
        <f aca="true" t="shared" si="0" ref="G7:Q7">G8</f>
        <v>1634150</v>
      </c>
      <c r="H7" s="285">
        <f t="shared" si="0"/>
        <v>886110</v>
      </c>
      <c r="I7" s="285">
        <f t="shared" si="0"/>
        <v>171085</v>
      </c>
      <c r="J7" s="285">
        <f t="shared" si="0"/>
        <v>0</v>
      </c>
      <c r="K7" s="285">
        <f t="shared" si="0"/>
        <v>74100</v>
      </c>
      <c r="L7" s="285">
        <f t="shared" si="0"/>
        <v>52100</v>
      </c>
      <c r="M7" s="285">
        <f t="shared" si="0"/>
        <v>0</v>
      </c>
      <c r="N7" s="285">
        <f t="shared" si="0"/>
        <v>36600</v>
      </c>
      <c r="O7" s="285">
        <f t="shared" si="0"/>
        <v>22000</v>
      </c>
      <c r="P7" s="285">
        <f t="shared" si="0"/>
        <v>22000</v>
      </c>
      <c r="Q7" s="286">
        <f t="shared" si="0"/>
        <v>1708250</v>
      </c>
    </row>
    <row r="8" spans="1:17" s="273" customFormat="1" ht="18.75">
      <c r="A8" s="272"/>
      <c r="B8" s="452" t="s">
        <v>22</v>
      </c>
      <c r="C8" s="453"/>
      <c r="D8" s="453"/>
      <c r="E8" s="415" t="s">
        <v>235</v>
      </c>
      <c r="F8" s="287">
        <f>F9+F10</f>
        <v>1634150</v>
      </c>
      <c r="G8" s="287">
        <f aca="true" t="shared" si="1" ref="G8:Q8">G9+G10</f>
        <v>1634150</v>
      </c>
      <c r="H8" s="287">
        <f t="shared" si="1"/>
        <v>886110</v>
      </c>
      <c r="I8" s="287">
        <f t="shared" si="1"/>
        <v>171085</v>
      </c>
      <c r="J8" s="287">
        <f t="shared" si="1"/>
        <v>0</v>
      </c>
      <c r="K8" s="287">
        <f t="shared" si="1"/>
        <v>74100</v>
      </c>
      <c r="L8" s="287">
        <f t="shared" si="1"/>
        <v>52100</v>
      </c>
      <c r="M8" s="287">
        <f t="shared" si="1"/>
        <v>0</v>
      </c>
      <c r="N8" s="287">
        <f t="shared" si="1"/>
        <v>36600</v>
      </c>
      <c r="O8" s="287">
        <f t="shared" si="1"/>
        <v>22000</v>
      </c>
      <c r="P8" s="287">
        <f t="shared" si="1"/>
        <v>22000</v>
      </c>
      <c r="Q8" s="288">
        <f t="shared" si="1"/>
        <v>1708250</v>
      </c>
    </row>
    <row r="9" spans="1:17" s="37" customFormat="1" ht="69.75" customHeight="1">
      <c r="A9" s="36"/>
      <c r="B9" s="454" t="s">
        <v>397</v>
      </c>
      <c r="C9" s="455" t="s">
        <v>398</v>
      </c>
      <c r="D9" s="455" t="s">
        <v>138</v>
      </c>
      <c r="E9" s="416" t="s">
        <v>167</v>
      </c>
      <c r="F9" s="289">
        <v>1539850</v>
      </c>
      <c r="G9" s="289">
        <v>1539850</v>
      </c>
      <c r="H9" s="289">
        <v>886110</v>
      </c>
      <c r="I9" s="289">
        <v>171085</v>
      </c>
      <c r="J9" s="289"/>
      <c r="K9" s="289">
        <v>74100</v>
      </c>
      <c r="L9" s="289">
        <v>52100</v>
      </c>
      <c r="M9" s="289"/>
      <c r="N9" s="289">
        <v>36600</v>
      </c>
      <c r="O9" s="289">
        <v>22000</v>
      </c>
      <c r="P9" s="289">
        <v>22000</v>
      </c>
      <c r="Q9" s="290">
        <f>F9+K9</f>
        <v>1613950</v>
      </c>
    </row>
    <row r="10" spans="1:17" s="37" customFormat="1" ht="18.75">
      <c r="A10" s="36"/>
      <c r="B10" s="454" t="s">
        <v>168</v>
      </c>
      <c r="C10" s="455"/>
      <c r="D10" s="455"/>
      <c r="E10" s="417" t="s">
        <v>96</v>
      </c>
      <c r="F10" s="289">
        <f>F11+F12+F13</f>
        <v>94300</v>
      </c>
      <c r="G10" s="289">
        <f>G11+G12+G13</f>
        <v>94300</v>
      </c>
      <c r="H10" s="289">
        <v>0</v>
      </c>
      <c r="I10" s="289">
        <v>0</v>
      </c>
      <c r="J10" s="289">
        <v>0</v>
      </c>
      <c r="K10" s="289"/>
      <c r="L10" s="289"/>
      <c r="M10" s="289"/>
      <c r="N10" s="289"/>
      <c r="O10" s="289"/>
      <c r="P10" s="289"/>
      <c r="Q10" s="291">
        <f>Q11+Q12+Q13</f>
        <v>94300</v>
      </c>
    </row>
    <row r="11" spans="1:17" s="37" customFormat="1" ht="19.5">
      <c r="A11" s="36"/>
      <c r="B11" s="276" t="s">
        <v>169</v>
      </c>
      <c r="C11" s="106" t="s">
        <v>170</v>
      </c>
      <c r="D11" s="106" t="s">
        <v>75</v>
      </c>
      <c r="E11" s="418" t="s">
        <v>171</v>
      </c>
      <c r="F11" s="289">
        <v>19000</v>
      </c>
      <c r="G11" s="292">
        <v>19000</v>
      </c>
      <c r="H11" s="289"/>
      <c r="I11" s="289"/>
      <c r="J11" s="289"/>
      <c r="K11" s="289"/>
      <c r="L11" s="289"/>
      <c r="M11" s="289"/>
      <c r="N11" s="289"/>
      <c r="O11" s="289"/>
      <c r="P11" s="289"/>
      <c r="Q11" s="293">
        <f>F11+K11</f>
        <v>19000</v>
      </c>
    </row>
    <row r="12" spans="1:17" ht="19.5">
      <c r="A12" s="38"/>
      <c r="B12" s="276" t="s">
        <v>172</v>
      </c>
      <c r="C12" s="106" t="s">
        <v>173</v>
      </c>
      <c r="D12" s="106" t="s">
        <v>75</v>
      </c>
      <c r="E12" s="419" t="s">
        <v>174</v>
      </c>
      <c r="F12" s="294">
        <v>65300</v>
      </c>
      <c r="G12" s="295">
        <v>65300</v>
      </c>
      <c r="H12" s="295"/>
      <c r="I12" s="295"/>
      <c r="J12" s="295"/>
      <c r="K12" s="295"/>
      <c r="L12" s="295"/>
      <c r="M12" s="295"/>
      <c r="N12" s="295"/>
      <c r="O12" s="295"/>
      <c r="P12" s="295"/>
      <c r="Q12" s="293">
        <f>F12+K12</f>
        <v>65300</v>
      </c>
    </row>
    <row r="13" spans="1:17" ht="20.25" thickBot="1">
      <c r="A13" s="38"/>
      <c r="B13" s="277" t="s">
        <v>175</v>
      </c>
      <c r="C13" s="225" t="s">
        <v>176</v>
      </c>
      <c r="D13" s="225" t="s">
        <v>75</v>
      </c>
      <c r="E13" s="420" t="s">
        <v>177</v>
      </c>
      <c r="F13" s="296">
        <v>10000</v>
      </c>
      <c r="G13" s="297">
        <v>10000</v>
      </c>
      <c r="H13" s="297"/>
      <c r="I13" s="297"/>
      <c r="J13" s="297"/>
      <c r="K13" s="297"/>
      <c r="L13" s="297"/>
      <c r="M13" s="297"/>
      <c r="N13" s="297"/>
      <c r="O13" s="297"/>
      <c r="P13" s="297"/>
      <c r="Q13" s="298">
        <f>F13+K13</f>
        <v>10000</v>
      </c>
    </row>
    <row r="14" spans="1:17" s="40" customFormat="1" ht="18.75">
      <c r="A14" s="39"/>
      <c r="B14" s="456" t="s">
        <v>178</v>
      </c>
      <c r="C14" s="457"/>
      <c r="D14" s="457"/>
      <c r="E14" s="192" t="s">
        <v>121</v>
      </c>
      <c r="F14" s="299">
        <f>F15</f>
        <v>30699221</v>
      </c>
      <c r="G14" s="299">
        <f aca="true" t="shared" si="2" ref="G14:Q14">G15</f>
        <v>30699221</v>
      </c>
      <c r="H14" s="299">
        <f t="shared" si="2"/>
        <v>576540</v>
      </c>
      <c r="I14" s="299">
        <f t="shared" si="2"/>
        <v>31985</v>
      </c>
      <c r="J14" s="299">
        <f t="shared" si="2"/>
        <v>0</v>
      </c>
      <c r="K14" s="299">
        <f t="shared" si="2"/>
        <v>2375600</v>
      </c>
      <c r="L14" s="299">
        <f t="shared" si="2"/>
        <v>640000</v>
      </c>
      <c r="M14" s="299">
        <f t="shared" si="2"/>
        <v>0</v>
      </c>
      <c r="N14" s="299">
        <f t="shared" si="2"/>
        <v>0</v>
      </c>
      <c r="O14" s="299">
        <f t="shared" si="2"/>
        <v>1735600</v>
      </c>
      <c r="P14" s="299">
        <f t="shared" si="2"/>
        <v>1695600</v>
      </c>
      <c r="Q14" s="300">
        <f t="shared" si="2"/>
        <v>33074821</v>
      </c>
    </row>
    <row r="15" spans="1:17" s="40" customFormat="1" ht="18.75">
      <c r="A15" s="39"/>
      <c r="B15" s="452" t="s">
        <v>29</v>
      </c>
      <c r="C15" s="453"/>
      <c r="D15" s="453"/>
      <c r="E15" s="421" t="s">
        <v>121</v>
      </c>
      <c r="F15" s="301">
        <f>F16+F18+F20+F23+F33+F25+F27+F32+F35+F37+F41+F42+F44+F43+F45</f>
        <v>30699221</v>
      </c>
      <c r="G15" s="301">
        <f>G16+G18+G20+G23+G33+G25+G27+G32+G35+G37+G41+G42+G44+G43+G45</f>
        <v>30699221</v>
      </c>
      <c r="H15" s="301">
        <f>H16+H18+H20+H23+H33+H25+H27+H32+H35+H37+H41+H42+H44+H43+H45</f>
        <v>576540</v>
      </c>
      <c r="I15" s="301">
        <f>I16+I18+I20+I23+I33+I25+I27+I32+I35+I37+I41+I42+I44+I43+I45</f>
        <v>31985</v>
      </c>
      <c r="J15" s="301">
        <f>J16+J18+J20+J23+J33+J25+J27+J32+J35+J37+J41+J42+J44+J43+J45</f>
        <v>0</v>
      </c>
      <c r="K15" s="301">
        <f aca="true" t="shared" si="3" ref="K15:Q15">K16+K18+K20+K23+K33+K25+K27+K32+K35+K37+K40+K41+K42+K44+K43+K45</f>
        <v>2375600</v>
      </c>
      <c r="L15" s="301">
        <f t="shared" si="3"/>
        <v>640000</v>
      </c>
      <c r="M15" s="301">
        <f t="shared" si="3"/>
        <v>0</v>
      </c>
      <c r="N15" s="301">
        <f t="shared" si="3"/>
        <v>0</v>
      </c>
      <c r="O15" s="301">
        <f t="shared" si="3"/>
        <v>1735600</v>
      </c>
      <c r="P15" s="301">
        <f t="shared" si="3"/>
        <v>1695600</v>
      </c>
      <c r="Q15" s="302">
        <f t="shared" si="3"/>
        <v>33074821</v>
      </c>
    </row>
    <row r="16" spans="1:17" s="279" customFormat="1" ht="31.5">
      <c r="A16" s="278"/>
      <c r="B16" s="458" t="s">
        <v>352</v>
      </c>
      <c r="C16" s="459" t="s">
        <v>353</v>
      </c>
      <c r="D16" s="459" t="s">
        <v>79</v>
      </c>
      <c r="E16" s="422" t="s">
        <v>354</v>
      </c>
      <c r="F16" s="303">
        <v>21807776</v>
      </c>
      <c r="G16" s="303">
        <v>21807776</v>
      </c>
      <c r="H16" s="303"/>
      <c r="I16" s="303"/>
      <c r="J16" s="303"/>
      <c r="K16" s="303">
        <v>674000</v>
      </c>
      <c r="L16" s="303">
        <v>634000</v>
      </c>
      <c r="M16" s="303"/>
      <c r="N16" s="303"/>
      <c r="O16" s="303">
        <v>40000</v>
      </c>
      <c r="P16" s="303"/>
      <c r="Q16" s="290">
        <f aca="true" t="shared" si="4" ref="Q16:Q46">F16+K16</f>
        <v>22481776</v>
      </c>
    </row>
    <row r="17" spans="1:17" s="275" customFormat="1" ht="32.25">
      <c r="A17" s="274"/>
      <c r="B17" s="460"/>
      <c r="C17" s="461"/>
      <c r="D17" s="462"/>
      <c r="E17" s="423" t="s">
        <v>189</v>
      </c>
      <c r="F17" s="304">
        <v>16365100</v>
      </c>
      <c r="G17" s="304">
        <v>16365100</v>
      </c>
      <c r="H17" s="304"/>
      <c r="I17" s="304"/>
      <c r="J17" s="304"/>
      <c r="K17" s="304"/>
      <c r="L17" s="304"/>
      <c r="M17" s="304"/>
      <c r="N17" s="304"/>
      <c r="O17" s="304"/>
      <c r="P17" s="304"/>
      <c r="Q17" s="305">
        <f t="shared" si="4"/>
        <v>16365100</v>
      </c>
    </row>
    <row r="18" spans="1:17" s="279" customFormat="1" ht="18.75">
      <c r="A18" s="278"/>
      <c r="B18" s="458" t="s">
        <v>179</v>
      </c>
      <c r="C18" s="459" t="s">
        <v>180</v>
      </c>
      <c r="D18" s="459" t="s">
        <v>181</v>
      </c>
      <c r="E18" s="424" t="s">
        <v>393</v>
      </c>
      <c r="F18" s="303">
        <v>6591030</v>
      </c>
      <c r="G18" s="303">
        <v>6591030</v>
      </c>
      <c r="H18" s="303"/>
      <c r="I18" s="303"/>
      <c r="J18" s="303"/>
      <c r="K18" s="303">
        <v>6000</v>
      </c>
      <c r="L18" s="303">
        <v>6000</v>
      </c>
      <c r="M18" s="303"/>
      <c r="N18" s="303"/>
      <c r="O18" s="303"/>
      <c r="P18" s="303"/>
      <c r="Q18" s="290">
        <f t="shared" si="4"/>
        <v>6597030</v>
      </c>
    </row>
    <row r="19" spans="1:17" s="275" customFormat="1" ht="33">
      <c r="A19" s="274"/>
      <c r="B19" s="460"/>
      <c r="C19" s="462"/>
      <c r="D19" s="462"/>
      <c r="E19" s="423" t="s">
        <v>189</v>
      </c>
      <c r="F19" s="304">
        <v>4445700</v>
      </c>
      <c r="G19" s="304">
        <v>4445700</v>
      </c>
      <c r="H19" s="306"/>
      <c r="I19" s="306"/>
      <c r="J19" s="306"/>
      <c r="K19" s="306"/>
      <c r="L19" s="306"/>
      <c r="M19" s="306"/>
      <c r="N19" s="306"/>
      <c r="O19" s="306"/>
      <c r="P19" s="306"/>
      <c r="Q19" s="305">
        <f t="shared" si="4"/>
        <v>4445700</v>
      </c>
    </row>
    <row r="20" spans="1:17" s="279" customFormat="1" ht="32.25">
      <c r="A20" s="278"/>
      <c r="B20" s="458" t="s">
        <v>185</v>
      </c>
      <c r="C20" s="459" t="s">
        <v>355</v>
      </c>
      <c r="D20" s="459" t="s">
        <v>80</v>
      </c>
      <c r="E20" s="424" t="s">
        <v>186</v>
      </c>
      <c r="F20" s="303">
        <v>646600</v>
      </c>
      <c r="G20" s="303">
        <v>646600</v>
      </c>
      <c r="H20" s="303">
        <f aca="true" t="shared" si="5" ref="H20:Q20">H21</f>
        <v>0</v>
      </c>
      <c r="I20" s="303">
        <f t="shared" si="5"/>
        <v>0</v>
      </c>
      <c r="J20" s="303">
        <f t="shared" si="5"/>
        <v>0</v>
      </c>
      <c r="K20" s="303">
        <f t="shared" si="5"/>
        <v>0</v>
      </c>
      <c r="L20" s="303">
        <f t="shared" si="5"/>
        <v>0</v>
      </c>
      <c r="M20" s="303">
        <f t="shared" si="5"/>
        <v>0</v>
      </c>
      <c r="N20" s="303">
        <f t="shared" si="5"/>
        <v>0</v>
      </c>
      <c r="O20" s="303">
        <f t="shared" si="5"/>
        <v>0</v>
      </c>
      <c r="P20" s="303">
        <f t="shared" si="5"/>
        <v>0</v>
      </c>
      <c r="Q20" s="290">
        <f t="shared" si="5"/>
        <v>646600</v>
      </c>
    </row>
    <row r="21" spans="1:17" s="518" customFormat="1" ht="31.5">
      <c r="A21" s="517"/>
      <c r="B21" s="464" t="s">
        <v>187</v>
      </c>
      <c r="C21" s="461" t="s">
        <v>188</v>
      </c>
      <c r="D21" s="461" t="s">
        <v>80</v>
      </c>
      <c r="E21" s="516" t="s">
        <v>123</v>
      </c>
      <c r="F21" s="306">
        <v>646600</v>
      </c>
      <c r="G21" s="306">
        <v>646600</v>
      </c>
      <c r="H21" s="306"/>
      <c r="I21" s="306"/>
      <c r="J21" s="306"/>
      <c r="K21" s="306"/>
      <c r="L21" s="306"/>
      <c r="M21" s="306"/>
      <c r="N21" s="306"/>
      <c r="O21" s="306"/>
      <c r="P21" s="306"/>
      <c r="Q21" s="314">
        <f>F21+K21</f>
        <v>646600</v>
      </c>
    </row>
    <row r="22" spans="1:17" s="275" customFormat="1" ht="33">
      <c r="A22" s="274"/>
      <c r="B22" s="464"/>
      <c r="C22" s="462"/>
      <c r="D22" s="462"/>
      <c r="E22" s="423" t="s">
        <v>189</v>
      </c>
      <c r="F22" s="304">
        <v>456600</v>
      </c>
      <c r="G22" s="304">
        <v>456600</v>
      </c>
      <c r="H22" s="306"/>
      <c r="I22" s="306"/>
      <c r="J22" s="306"/>
      <c r="K22" s="306"/>
      <c r="L22" s="306"/>
      <c r="M22" s="306"/>
      <c r="N22" s="306"/>
      <c r="O22" s="306"/>
      <c r="P22" s="306"/>
      <c r="Q22" s="305">
        <f>F22+K22</f>
        <v>456600</v>
      </c>
    </row>
    <row r="23" spans="1:17" s="279" customFormat="1" ht="18.75">
      <c r="A23" s="278"/>
      <c r="B23" s="458" t="s">
        <v>182</v>
      </c>
      <c r="C23" s="459" t="s">
        <v>183</v>
      </c>
      <c r="D23" s="459" t="s">
        <v>80</v>
      </c>
      <c r="E23" s="424" t="s">
        <v>184</v>
      </c>
      <c r="F23" s="303">
        <v>443600</v>
      </c>
      <c r="G23" s="303">
        <v>443600</v>
      </c>
      <c r="H23" s="303"/>
      <c r="I23" s="303"/>
      <c r="J23" s="303"/>
      <c r="K23" s="303"/>
      <c r="L23" s="303"/>
      <c r="M23" s="303"/>
      <c r="N23" s="303"/>
      <c r="O23" s="303"/>
      <c r="P23" s="303"/>
      <c r="Q23" s="290">
        <f t="shared" si="4"/>
        <v>443600</v>
      </c>
    </row>
    <row r="24" spans="1:17" s="275" customFormat="1" ht="33">
      <c r="A24" s="274"/>
      <c r="B24" s="460"/>
      <c r="C24" s="462"/>
      <c r="D24" s="462"/>
      <c r="E24" s="423" t="s">
        <v>420</v>
      </c>
      <c r="F24" s="304">
        <v>349800</v>
      </c>
      <c r="G24" s="304">
        <v>349800</v>
      </c>
      <c r="H24" s="306"/>
      <c r="I24" s="306"/>
      <c r="J24" s="306"/>
      <c r="K24" s="306"/>
      <c r="L24" s="306"/>
      <c r="M24" s="306"/>
      <c r="N24" s="306"/>
      <c r="O24" s="306"/>
      <c r="P24" s="306"/>
      <c r="Q24" s="305">
        <f t="shared" si="4"/>
        <v>349800</v>
      </c>
    </row>
    <row r="25" spans="1:17" s="279" customFormat="1" ht="31.5">
      <c r="A25" s="280"/>
      <c r="B25" s="465" t="s">
        <v>199</v>
      </c>
      <c r="C25" s="466" t="s">
        <v>194</v>
      </c>
      <c r="D25" s="466"/>
      <c r="E25" s="426" t="s">
        <v>195</v>
      </c>
      <c r="F25" s="303">
        <v>20000</v>
      </c>
      <c r="G25" s="303">
        <v>20000</v>
      </c>
      <c r="H25" s="308"/>
      <c r="I25" s="308"/>
      <c r="J25" s="308"/>
      <c r="K25" s="303"/>
      <c r="L25" s="308"/>
      <c r="M25" s="308"/>
      <c r="N25" s="308"/>
      <c r="O25" s="308"/>
      <c r="P25" s="309"/>
      <c r="Q25" s="290">
        <f t="shared" si="4"/>
        <v>20000</v>
      </c>
    </row>
    <row r="26" spans="1:17" s="40" customFormat="1" ht="31.5">
      <c r="A26" s="41"/>
      <c r="B26" s="467" t="s">
        <v>196</v>
      </c>
      <c r="C26" s="468" t="s">
        <v>197</v>
      </c>
      <c r="D26" s="468" t="s">
        <v>135</v>
      </c>
      <c r="E26" s="425" t="s">
        <v>198</v>
      </c>
      <c r="F26" s="304">
        <v>20000</v>
      </c>
      <c r="G26" s="304">
        <v>20000</v>
      </c>
      <c r="H26" s="310"/>
      <c r="I26" s="310"/>
      <c r="J26" s="310"/>
      <c r="K26" s="307"/>
      <c r="L26" s="310"/>
      <c r="M26" s="310"/>
      <c r="N26" s="310"/>
      <c r="O26" s="310"/>
      <c r="P26" s="311"/>
      <c r="Q26" s="293">
        <f t="shared" si="4"/>
        <v>20000</v>
      </c>
    </row>
    <row r="27" spans="1:17" s="279" customFormat="1" ht="31.5">
      <c r="A27" s="280"/>
      <c r="B27" s="465" t="s">
        <v>201</v>
      </c>
      <c r="C27" s="466" t="s">
        <v>202</v>
      </c>
      <c r="D27" s="466"/>
      <c r="E27" s="426" t="s">
        <v>203</v>
      </c>
      <c r="F27" s="303">
        <f>SUM(F28:F31)</f>
        <v>754215</v>
      </c>
      <c r="G27" s="303">
        <f aca="true" t="shared" si="6" ref="G27:Q27">SUM(G28:G31)</f>
        <v>754215</v>
      </c>
      <c r="H27" s="303">
        <f t="shared" si="6"/>
        <v>576540</v>
      </c>
      <c r="I27" s="303">
        <f t="shared" si="6"/>
        <v>31985</v>
      </c>
      <c r="J27" s="303">
        <f t="shared" si="6"/>
        <v>0</v>
      </c>
      <c r="K27" s="303">
        <f t="shared" si="6"/>
        <v>0</v>
      </c>
      <c r="L27" s="303">
        <f t="shared" si="6"/>
        <v>0</v>
      </c>
      <c r="M27" s="303">
        <f t="shared" si="6"/>
        <v>0</v>
      </c>
      <c r="N27" s="303">
        <f t="shared" si="6"/>
        <v>0</v>
      </c>
      <c r="O27" s="303">
        <f t="shared" si="6"/>
        <v>0</v>
      </c>
      <c r="P27" s="303">
        <f t="shared" si="6"/>
        <v>0</v>
      </c>
      <c r="Q27" s="290">
        <f t="shared" si="6"/>
        <v>754215</v>
      </c>
    </row>
    <row r="28" spans="1:17" s="40" customFormat="1" ht="18.75">
      <c r="A28" s="41"/>
      <c r="B28" s="467" t="s">
        <v>200</v>
      </c>
      <c r="C28" s="468" t="s">
        <v>204</v>
      </c>
      <c r="D28" s="468" t="s">
        <v>135</v>
      </c>
      <c r="E28" s="425" t="s">
        <v>205</v>
      </c>
      <c r="F28" s="304">
        <v>745315</v>
      </c>
      <c r="G28" s="304">
        <v>745315</v>
      </c>
      <c r="H28" s="304">
        <v>576540</v>
      </c>
      <c r="I28" s="312">
        <v>31985</v>
      </c>
      <c r="J28" s="310"/>
      <c r="K28" s="307"/>
      <c r="L28" s="310"/>
      <c r="M28" s="310"/>
      <c r="N28" s="310"/>
      <c r="O28" s="310"/>
      <c r="P28" s="311"/>
      <c r="Q28" s="305">
        <f t="shared" si="4"/>
        <v>745315</v>
      </c>
    </row>
    <row r="29" spans="1:17" s="40" customFormat="1" ht="31.5">
      <c r="A29" s="41"/>
      <c r="B29" s="467" t="s">
        <v>206</v>
      </c>
      <c r="C29" s="468" t="s">
        <v>207</v>
      </c>
      <c r="D29" s="468" t="s">
        <v>135</v>
      </c>
      <c r="E29" s="425" t="s">
        <v>122</v>
      </c>
      <c r="F29" s="304">
        <v>5000</v>
      </c>
      <c r="G29" s="304">
        <v>5000</v>
      </c>
      <c r="H29" s="312"/>
      <c r="I29" s="312"/>
      <c r="J29" s="310"/>
      <c r="K29" s="307"/>
      <c r="L29" s="310"/>
      <c r="M29" s="310"/>
      <c r="N29" s="310"/>
      <c r="O29" s="310"/>
      <c r="P29" s="311"/>
      <c r="Q29" s="305">
        <f t="shared" si="4"/>
        <v>5000</v>
      </c>
    </row>
    <row r="30" spans="1:17" s="40" customFormat="1" ht="31.5">
      <c r="A30" s="41"/>
      <c r="B30" s="467" t="s">
        <v>208</v>
      </c>
      <c r="C30" s="468" t="s">
        <v>209</v>
      </c>
      <c r="D30" s="468" t="s">
        <v>135</v>
      </c>
      <c r="E30" s="425" t="s">
        <v>210</v>
      </c>
      <c r="F30" s="304">
        <v>2400</v>
      </c>
      <c r="G30" s="304">
        <v>2400</v>
      </c>
      <c r="H30" s="312"/>
      <c r="I30" s="312"/>
      <c r="J30" s="310"/>
      <c r="K30" s="307"/>
      <c r="L30" s="310"/>
      <c r="M30" s="310"/>
      <c r="N30" s="310"/>
      <c r="O30" s="310"/>
      <c r="P30" s="311"/>
      <c r="Q30" s="305">
        <f t="shared" si="4"/>
        <v>2400</v>
      </c>
    </row>
    <row r="31" spans="1:17" s="40" customFormat="1" ht="18.75">
      <c r="A31" s="41"/>
      <c r="B31" s="467" t="s">
        <v>211</v>
      </c>
      <c r="C31" s="468" t="s">
        <v>212</v>
      </c>
      <c r="D31" s="468" t="s">
        <v>135</v>
      </c>
      <c r="E31" s="425" t="s">
        <v>213</v>
      </c>
      <c r="F31" s="304">
        <v>1500</v>
      </c>
      <c r="G31" s="304">
        <v>1500</v>
      </c>
      <c r="H31" s="312"/>
      <c r="I31" s="312"/>
      <c r="J31" s="310"/>
      <c r="K31" s="307"/>
      <c r="L31" s="310"/>
      <c r="M31" s="310"/>
      <c r="N31" s="310"/>
      <c r="O31" s="310"/>
      <c r="P31" s="311"/>
      <c r="Q31" s="305">
        <f t="shared" si="4"/>
        <v>1500</v>
      </c>
    </row>
    <row r="32" spans="1:17" s="279" customFormat="1" ht="18.75">
      <c r="A32" s="280"/>
      <c r="B32" s="465" t="s">
        <v>214</v>
      </c>
      <c r="C32" s="466" t="s">
        <v>215</v>
      </c>
      <c r="D32" s="466" t="s">
        <v>135</v>
      </c>
      <c r="E32" s="426" t="s">
        <v>408</v>
      </c>
      <c r="F32" s="303">
        <v>6100</v>
      </c>
      <c r="G32" s="303">
        <v>6100</v>
      </c>
      <c r="H32" s="308"/>
      <c r="I32" s="308"/>
      <c r="J32" s="308"/>
      <c r="K32" s="303"/>
      <c r="L32" s="308"/>
      <c r="M32" s="308"/>
      <c r="N32" s="308"/>
      <c r="O32" s="308"/>
      <c r="P32" s="309"/>
      <c r="Q32" s="290">
        <f t="shared" si="4"/>
        <v>6100</v>
      </c>
    </row>
    <row r="33" spans="1:17" s="40" customFormat="1" ht="18.75">
      <c r="A33" s="41"/>
      <c r="B33" s="232" t="s">
        <v>190</v>
      </c>
      <c r="C33" s="350" t="s">
        <v>356</v>
      </c>
      <c r="D33" s="350" t="s">
        <v>131</v>
      </c>
      <c r="E33" s="427" t="s">
        <v>46</v>
      </c>
      <c r="F33" s="307">
        <v>78400</v>
      </c>
      <c r="G33" s="307">
        <v>78400</v>
      </c>
      <c r="H33" s="310"/>
      <c r="I33" s="310"/>
      <c r="J33" s="310"/>
      <c r="K33" s="307"/>
      <c r="L33" s="310"/>
      <c r="M33" s="310"/>
      <c r="N33" s="310"/>
      <c r="O33" s="310"/>
      <c r="P33" s="311"/>
      <c r="Q33" s="293">
        <f>F33+K33</f>
        <v>78400</v>
      </c>
    </row>
    <row r="34" spans="1:17" s="40" customFormat="1" ht="18.75">
      <c r="A34" s="41"/>
      <c r="B34" s="467" t="s">
        <v>191</v>
      </c>
      <c r="C34" s="468" t="s">
        <v>192</v>
      </c>
      <c r="D34" s="468" t="s">
        <v>131</v>
      </c>
      <c r="E34" s="425" t="s">
        <v>193</v>
      </c>
      <c r="F34" s="304">
        <v>78400</v>
      </c>
      <c r="G34" s="304">
        <v>78400</v>
      </c>
      <c r="H34" s="310"/>
      <c r="I34" s="310"/>
      <c r="J34" s="310"/>
      <c r="K34" s="307"/>
      <c r="L34" s="310"/>
      <c r="M34" s="310"/>
      <c r="N34" s="310"/>
      <c r="O34" s="310"/>
      <c r="P34" s="311"/>
      <c r="Q34" s="305">
        <f>F34+K34</f>
        <v>78400</v>
      </c>
    </row>
    <row r="35" spans="1:17" s="279" customFormat="1" ht="18.75">
      <c r="A35" s="280"/>
      <c r="B35" s="454" t="s">
        <v>220</v>
      </c>
      <c r="C35" s="455" t="s">
        <v>221</v>
      </c>
      <c r="D35" s="455"/>
      <c r="E35" s="416" t="s">
        <v>409</v>
      </c>
      <c r="F35" s="303">
        <v>15000</v>
      </c>
      <c r="G35" s="303">
        <v>15000</v>
      </c>
      <c r="H35" s="303">
        <f aca="true" t="shared" si="7" ref="H35:P35">SUM(H36:H39)</f>
        <v>0</v>
      </c>
      <c r="I35" s="303">
        <f t="shared" si="7"/>
        <v>0</v>
      </c>
      <c r="J35" s="303">
        <f t="shared" si="7"/>
        <v>0</v>
      </c>
      <c r="K35" s="303">
        <f t="shared" si="7"/>
        <v>0</v>
      </c>
      <c r="L35" s="303">
        <f t="shared" si="7"/>
        <v>0</v>
      </c>
      <c r="M35" s="303">
        <f t="shared" si="7"/>
        <v>0</v>
      </c>
      <c r="N35" s="303">
        <f t="shared" si="7"/>
        <v>0</v>
      </c>
      <c r="O35" s="303">
        <f t="shared" si="7"/>
        <v>0</v>
      </c>
      <c r="P35" s="303">
        <f t="shared" si="7"/>
        <v>0</v>
      </c>
      <c r="Q35" s="290">
        <f t="shared" si="4"/>
        <v>15000</v>
      </c>
    </row>
    <row r="36" spans="1:17" s="40" customFormat="1" ht="31.5">
      <c r="A36" s="41"/>
      <c r="B36" s="460" t="s">
        <v>222</v>
      </c>
      <c r="C36" s="462" t="s">
        <v>223</v>
      </c>
      <c r="D36" s="462" t="s">
        <v>78</v>
      </c>
      <c r="E36" s="428" t="s">
        <v>224</v>
      </c>
      <c r="F36" s="304">
        <v>15000</v>
      </c>
      <c r="G36" s="312">
        <v>15000</v>
      </c>
      <c r="H36" s="312"/>
      <c r="I36" s="312"/>
      <c r="J36" s="312"/>
      <c r="K36" s="304"/>
      <c r="L36" s="312"/>
      <c r="M36" s="312"/>
      <c r="N36" s="312"/>
      <c r="O36" s="312"/>
      <c r="P36" s="313"/>
      <c r="Q36" s="293">
        <f t="shared" si="4"/>
        <v>15000</v>
      </c>
    </row>
    <row r="37" spans="1:17" s="279" customFormat="1" ht="18.75">
      <c r="A37" s="280"/>
      <c r="B37" s="458" t="s">
        <v>399</v>
      </c>
      <c r="C37" s="459" t="s">
        <v>410</v>
      </c>
      <c r="D37" s="459"/>
      <c r="E37" s="429" t="s">
        <v>406</v>
      </c>
      <c r="F37" s="303">
        <f>F38+F39</f>
        <v>191500</v>
      </c>
      <c r="G37" s="303">
        <f>G38+G39</f>
        <v>191500</v>
      </c>
      <c r="H37" s="308"/>
      <c r="I37" s="308"/>
      <c r="J37" s="308"/>
      <c r="K37" s="303"/>
      <c r="L37" s="308"/>
      <c r="M37" s="308"/>
      <c r="N37" s="308"/>
      <c r="O37" s="308"/>
      <c r="P37" s="309"/>
      <c r="Q37" s="290">
        <f t="shared" si="4"/>
        <v>191500</v>
      </c>
    </row>
    <row r="38" spans="1:17" s="40" customFormat="1" ht="63">
      <c r="A38" s="41"/>
      <c r="B38" s="467" t="s">
        <v>400</v>
      </c>
      <c r="C38" s="469">
        <v>5051</v>
      </c>
      <c r="D38" s="462" t="s">
        <v>78</v>
      </c>
      <c r="E38" s="425" t="s">
        <v>433</v>
      </c>
      <c r="F38" s="304">
        <v>10000</v>
      </c>
      <c r="G38" s="312">
        <v>10000</v>
      </c>
      <c r="H38" s="312"/>
      <c r="I38" s="312"/>
      <c r="J38" s="312"/>
      <c r="K38" s="304"/>
      <c r="L38" s="312"/>
      <c r="M38" s="312"/>
      <c r="N38" s="312"/>
      <c r="O38" s="312"/>
      <c r="P38" s="313"/>
      <c r="Q38" s="305">
        <f t="shared" si="4"/>
        <v>10000</v>
      </c>
    </row>
    <row r="39" spans="1:17" s="40" customFormat="1" ht="47.25">
      <c r="A39" s="41"/>
      <c r="B39" s="232" t="s">
        <v>401</v>
      </c>
      <c r="C39" s="113">
        <v>5053</v>
      </c>
      <c r="D39" s="65" t="s">
        <v>78</v>
      </c>
      <c r="E39" s="425" t="s">
        <v>407</v>
      </c>
      <c r="F39" s="304">
        <v>181500</v>
      </c>
      <c r="G39" s="312">
        <v>181500</v>
      </c>
      <c r="H39" s="312"/>
      <c r="I39" s="312"/>
      <c r="J39" s="312"/>
      <c r="K39" s="304"/>
      <c r="L39" s="312"/>
      <c r="M39" s="312"/>
      <c r="N39" s="312"/>
      <c r="O39" s="312"/>
      <c r="P39" s="313"/>
      <c r="Q39" s="305">
        <f t="shared" si="4"/>
        <v>181500</v>
      </c>
    </row>
    <row r="40" spans="1:17" s="279" customFormat="1" ht="31.5">
      <c r="A40" s="280"/>
      <c r="B40" s="465" t="s">
        <v>384</v>
      </c>
      <c r="C40" s="470">
        <v>6310</v>
      </c>
      <c r="D40" s="466" t="s">
        <v>141</v>
      </c>
      <c r="E40" s="426" t="s">
        <v>359</v>
      </c>
      <c r="F40" s="303">
        <v>0</v>
      </c>
      <c r="G40" s="308">
        <v>0</v>
      </c>
      <c r="H40" s="308"/>
      <c r="I40" s="308"/>
      <c r="J40" s="308"/>
      <c r="K40" s="303">
        <v>1695600</v>
      </c>
      <c r="L40" s="308"/>
      <c r="M40" s="308"/>
      <c r="N40" s="308"/>
      <c r="O40" s="308">
        <v>1695600</v>
      </c>
      <c r="P40" s="309">
        <v>1695600</v>
      </c>
      <c r="Q40" s="314">
        <f t="shared" si="4"/>
        <v>1695600</v>
      </c>
    </row>
    <row r="41" spans="1:17" s="279" customFormat="1" ht="32.25">
      <c r="A41" s="280"/>
      <c r="B41" s="465" t="s">
        <v>226</v>
      </c>
      <c r="C41" s="470">
        <v>7330</v>
      </c>
      <c r="D41" s="459" t="s">
        <v>165</v>
      </c>
      <c r="E41" s="430" t="s">
        <v>434</v>
      </c>
      <c r="F41" s="303">
        <v>63000</v>
      </c>
      <c r="G41" s="308">
        <v>63000</v>
      </c>
      <c r="H41" s="308"/>
      <c r="I41" s="308"/>
      <c r="J41" s="308"/>
      <c r="K41" s="303"/>
      <c r="L41" s="308"/>
      <c r="M41" s="308"/>
      <c r="N41" s="308"/>
      <c r="O41" s="308"/>
      <c r="P41" s="309"/>
      <c r="Q41" s="290">
        <f t="shared" si="4"/>
        <v>63000</v>
      </c>
    </row>
    <row r="42" spans="1:17" s="279" customFormat="1" ht="32.25">
      <c r="A42" s="280"/>
      <c r="B42" s="465" t="s">
        <v>372</v>
      </c>
      <c r="C42" s="470">
        <v>7450</v>
      </c>
      <c r="D42" s="459" t="s">
        <v>373</v>
      </c>
      <c r="E42" s="430" t="s">
        <v>374</v>
      </c>
      <c r="F42" s="303">
        <v>1000</v>
      </c>
      <c r="G42" s="308">
        <v>1000</v>
      </c>
      <c r="H42" s="308"/>
      <c r="I42" s="308"/>
      <c r="J42" s="308"/>
      <c r="K42" s="303"/>
      <c r="L42" s="308"/>
      <c r="M42" s="308"/>
      <c r="N42" s="308"/>
      <c r="O42" s="308"/>
      <c r="P42" s="309"/>
      <c r="Q42" s="290">
        <f t="shared" si="4"/>
        <v>1000</v>
      </c>
    </row>
    <row r="43" spans="1:17" s="279" customFormat="1" ht="31.5">
      <c r="A43" s="280"/>
      <c r="B43" s="465" t="s">
        <v>227</v>
      </c>
      <c r="C43" s="459" t="s">
        <v>228</v>
      </c>
      <c r="D43" s="459" t="s">
        <v>130</v>
      </c>
      <c r="E43" s="429" t="s">
        <v>109</v>
      </c>
      <c r="F43" s="303">
        <v>20000</v>
      </c>
      <c r="G43" s="308">
        <v>20000</v>
      </c>
      <c r="H43" s="308"/>
      <c r="I43" s="308"/>
      <c r="J43" s="308"/>
      <c r="K43" s="303"/>
      <c r="L43" s="308"/>
      <c r="M43" s="308"/>
      <c r="N43" s="308"/>
      <c r="O43" s="308"/>
      <c r="P43" s="309"/>
      <c r="Q43" s="290">
        <f t="shared" si="4"/>
        <v>20000</v>
      </c>
    </row>
    <row r="44" spans="1:17" s="279" customFormat="1" ht="32.25">
      <c r="A44" s="280"/>
      <c r="B44" s="465" t="s">
        <v>369</v>
      </c>
      <c r="C44" s="470">
        <v>7830</v>
      </c>
      <c r="D44" s="459" t="s">
        <v>370</v>
      </c>
      <c r="E44" s="430" t="s">
        <v>371</v>
      </c>
      <c r="F44" s="303">
        <v>30000</v>
      </c>
      <c r="G44" s="308">
        <v>30000</v>
      </c>
      <c r="H44" s="308"/>
      <c r="I44" s="308"/>
      <c r="J44" s="308"/>
      <c r="K44" s="303"/>
      <c r="L44" s="308"/>
      <c r="M44" s="308"/>
      <c r="N44" s="308"/>
      <c r="O44" s="308"/>
      <c r="P44" s="309"/>
      <c r="Q44" s="290">
        <f>F44+K44</f>
        <v>30000</v>
      </c>
    </row>
    <row r="45" spans="1:17" s="43" customFormat="1" ht="18.75">
      <c r="A45" s="42"/>
      <c r="B45" s="454" t="s">
        <v>230</v>
      </c>
      <c r="C45" s="455" t="s">
        <v>229</v>
      </c>
      <c r="D45" s="455" t="s">
        <v>75</v>
      </c>
      <c r="E45" s="417" t="s">
        <v>96</v>
      </c>
      <c r="F45" s="315">
        <f>F46</f>
        <v>31000</v>
      </c>
      <c r="G45" s="315">
        <f aca="true" t="shared" si="8" ref="G45:P45">G46</f>
        <v>31000</v>
      </c>
      <c r="H45" s="315">
        <f t="shared" si="8"/>
        <v>0</v>
      </c>
      <c r="I45" s="315">
        <f t="shared" si="8"/>
        <v>0</v>
      </c>
      <c r="J45" s="315">
        <f t="shared" si="8"/>
        <v>0</v>
      </c>
      <c r="K45" s="315">
        <f t="shared" si="8"/>
        <v>0</v>
      </c>
      <c r="L45" s="315">
        <f t="shared" si="8"/>
        <v>0</v>
      </c>
      <c r="M45" s="315">
        <f t="shared" si="8"/>
        <v>0</v>
      </c>
      <c r="N45" s="315">
        <f t="shared" si="8"/>
        <v>0</v>
      </c>
      <c r="O45" s="315">
        <f t="shared" si="8"/>
        <v>0</v>
      </c>
      <c r="P45" s="315">
        <f t="shared" si="8"/>
        <v>0</v>
      </c>
      <c r="Q45" s="290">
        <f t="shared" si="4"/>
        <v>31000</v>
      </c>
    </row>
    <row r="46" spans="1:17" s="282" customFormat="1" ht="31.5">
      <c r="A46" s="281"/>
      <c r="B46" s="467" t="s">
        <v>231</v>
      </c>
      <c r="C46" s="462" t="s">
        <v>170</v>
      </c>
      <c r="D46" s="462" t="s">
        <v>75</v>
      </c>
      <c r="E46" s="431" t="s">
        <v>232</v>
      </c>
      <c r="F46" s="304">
        <v>31000</v>
      </c>
      <c r="G46" s="312">
        <v>31000</v>
      </c>
      <c r="H46" s="312"/>
      <c r="I46" s="312"/>
      <c r="J46" s="312"/>
      <c r="K46" s="304"/>
      <c r="L46" s="312"/>
      <c r="M46" s="312"/>
      <c r="N46" s="312"/>
      <c r="O46" s="312"/>
      <c r="P46" s="313"/>
      <c r="Q46" s="305">
        <f t="shared" si="4"/>
        <v>31000</v>
      </c>
    </row>
    <row r="47" spans="1:17" ht="31.5">
      <c r="A47" s="46"/>
      <c r="B47" s="452" t="s">
        <v>234</v>
      </c>
      <c r="C47" s="453"/>
      <c r="D47" s="453"/>
      <c r="E47" s="421" t="s">
        <v>125</v>
      </c>
      <c r="F47" s="316">
        <f>F48</f>
        <v>24026930</v>
      </c>
      <c r="G47" s="316">
        <f aca="true" t="shared" si="9" ref="G47:Q47">G48</f>
        <v>24026930</v>
      </c>
      <c r="H47" s="316">
        <f t="shared" si="9"/>
        <v>17363059</v>
      </c>
      <c r="I47" s="316">
        <f t="shared" si="9"/>
        <v>1356128</v>
      </c>
      <c r="J47" s="316">
        <f t="shared" si="9"/>
        <v>0</v>
      </c>
      <c r="K47" s="316">
        <f t="shared" si="9"/>
        <v>426800</v>
      </c>
      <c r="L47" s="316">
        <f t="shared" si="9"/>
        <v>20500</v>
      </c>
      <c r="M47" s="316">
        <f t="shared" si="9"/>
        <v>0</v>
      </c>
      <c r="N47" s="316">
        <f t="shared" si="9"/>
        <v>0</v>
      </c>
      <c r="O47" s="316">
        <f t="shared" si="9"/>
        <v>406300</v>
      </c>
      <c r="P47" s="316">
        <f t="shared" si="9"/>
        <v>406300</v>
      </c>
      <c r="Q47" s="317">
        <f t="shared" si="9"/>
        <v>24453730</v>
      </c>
    </row>
    <row r="48" spans="1:17" ht="31.5">
      <c r="A48" s="46"/>
      <c r="B48" s="452" t="s">
        <v>234</v>
      </c>
      <c r="C48" s="453"/>
      <c r="D48" s="453"/>
      <c r="E48" s="421" t="s">
        <v>125</v>
      </c>
      <c r="F48" s="316">
        <f>F49+F51+F52+F53+F54+F55+F56+F57</f>
        <v>24026930</v>
      </c>
      <c r="G48" s="316">
        <f>G49+G51+G52+G53+G54+G55+G56+G57</f>
        <v>24026930</v>
      </c>
      <c r="H48" s="316">
        <f>H49+H51+H52+H53+H54+H55+H56+H57</f>
        <v>17363059</v>
      </c>
      <c r="I48" s="316">
        <f>I49+I51+I52+I53+I54+I55+I56+I57</f>
        <v>1356128</v>
      </c>
      <c r="J48" s="316">
        <f>J49+J51+J52+J53+J54+J55+J56+J57</f>
        <v>0</v>
      </c>
      <c r="K48" s="316">
        <f aca="true" t="shared" si="10" ref="K48:Q48">K49+K51+K52+K53+K54+K55+K56+K57+K59</f>
        <v>426800</v>
      </c>
      <c r="L48" s="316">
        <f t="shared" si="10"/>
        <v>20500</v>
      </c>
      <c r="M48" s="316">
        <f t="shared" si="10"/>
        <v>0</v>
      </c>
      <c r="N48" s="316">
        <f t="shared" si="10"/>
        <v>0</v>
      </c>
      <c r="O48" s="316">
        <f t="shared" si="10"/>
        <v>406300</v>
      </c>
      <c r="P48" s="316">
        <f t="shared" si="10"/>
        <v>406300</v>
      </c>
      <c r="Q48" s="317">
        <f t="shared" si="10"/>
        <v>24453730</v>
      </c>
    </row>
    <row r="49" spans="1:17" s="37" customFormat="1" ht="63">
      <c r="A49" s="36"/>
      <c r="B49" s="458" t="s">
        <v>236</v>
      </c>
      <c r="C49" s="459" t="s">
        <v>134</v>
      </c>
      <c r="D49" s="459" t="s">
        <v>126</v>
      </c>
      <c r="E49" s="426" t="s">
        <v>237</v>
      </c>
      <c r="F49" s="318">
        <v>21714236</v>
      </c>
      <c r="G49" s="318">
        <v>21714236</v>
      </c>
      <c r="H49" s="319">
        <v>15700958</v>
      </c>
      <c r="I49" s="319">
        <v>1226348</v>
      </c>
      <c r="J49" s="319"/>
      <c r="K49" s="318">
        <v>20500</v>
      </c>
      <c r="L49" s="320">
        <v>20500</v>
      </c>
      <c r="M49" s="320"/>
      <c r="N49" s="320"/>
      <c r="O49" s="320"/>
      <c r="P49" s="319"/>
      <c r="Q49" s="290">
        <f>F49+K49</f>
        <v>21734736</v>
      </c>
    </row>
    <row r="50" spans="1:17" ht="18.75">
      <c r="A50" s="38"/>
      <c r="B50" s="463"/>
      <c r="C50" s="65"/>
      <c r="D50" s="65"/>
      <c r="E50" s="425" t="s">
        <v>233</v>
      </c>
      <c r="F50" s="321">
        <v>15655100</v>
      </c>
      <c r="G50" s="321">
        <v>15655100</v>
      </c>
      <c r="H50" s="322">
        <v>12832100</v>
      </c>
      <c r="I50" s="322"/>
      <c r="J50" s="322"/>
      <c r="K50" s="321"/>
      <c r="L50" s="323"/>
      <c r="M50" s="323"/>
      <c r="N50" s="323"/>
      <c r="O50" s="323"/>
      <c r="P50" s="322"/>
      <c r="Q50" s="293">
        <f>F50+K50</f>
        <v>15655100</v>
      </c>
    </row>
    <row r="51" spans="1:17" s="37" customFormat="1" ht="47.25">
      <c r="A51" s="36"/>
      <c r="B51" s="454" t="s">
        <v>238</v>
      </c>
      <c r="C51" s="455" t="s">
        <v>131</v>
      </c>
      <c r="D51" s="455" t="s">
        <v>76</v>
      </c>
      <c r="E51" s="432" t="s">
        <v>239</v>
      </c>
      <c r="F51" s="318">
        <v>1199873</v>
      </c>
      <c r="G51" s="320">
        <v>1199873</v>
      </c>
      <c r="H51" s="320">
        <v>950641</v>
      </c>
      <c r="I51" s="320">
        <v>22135</v>
      </c>
      <c r="J51" s="320"/>
      <c r="K51" s="318"/>
      <c r="L51" s="320"/>
      <c r="M51" s="320"/>
      <c r="N51" s="320"/>
      <c r="O51" s="320"/>
      <c r="P51" s="318"/>
      <c r="Q51" s="290">
        <f aca="true" t="shared" si="11" ref="Q51:Q59">F51+K51</f>
        <v>1199873</v>
      </c>
    </row>
    <row r="52" spans="1:17" s="37" customFormat="1" ht="31.5">
      <c r="A52" s="36"/>
      <c r="B52" s="454" t="s">
        <v>243</v>
      </c>
      <c r="C52" s="455" t="s">
        <v>244</v>
      </c>
      <c r="D52" s="455" t="s">
        <v>77</v>
      </c>
      <c r="E52" s="426" t="s">
        <v>435</v>
      </c>
      <c r="F52" s="318">
        <v>254545</v>
      </c>
      <c r="G52" s="320">
        <v>254545</v>
      </c>
      <c r="H52" s="320">
        <v>150555</v>
      </c>
      <c r="I52" s="320">
        <v>33100</v>
      </c>
      <c r="J52" s="320"/>
      <c r="K52" s="318">
        <v>0</v>
      </c>
      <c r="L52" s="320">
        <v>0</v>
      </c>
      <c r="M52" s="320"/>
      <c r="N52" s="320"/>
      <c r="O52" s="320"/>
      <c r="P52" s="318"/>
      <c r="Q52" s="290">
        <f t="shared" si="11"/>
        <v>254545</v>
      </c>
    </row>
    <row r="53" spans="1:17" s="37" customFormat="1" ht="18.75">
      <c r="A53" s="36"/>
      <c r="B53" s="465" t="s">
        <v>245</v>
      </c>
      <c r="C53" s="466" t="s">
        <v>246</v>
      </c>
      <c r="D53" s="466" t="s">
        <v>77</v>
      </c>
      <c r="E53" s="426" t="s">
        <v>240</v>
      </c>
      <c r="F53" s="318">
        <v>319820</v>
      </c>
      <c r="G53" s="320">
        <v>319820</v>
      </c>
      <c r="H53" s="320">
        <v>220600</v>
      </c>
      <c r="I53" s="320">
        <v>34795</v>
      </c>
      <c r="J53" s="320"/>
      <c r="K53" s="318"/>
      <c r="L53" s="320"/>
      <c r="M53" s="320"/>
      <c r="N53" s="320"/>
      <c r="O53" s="320"/>
      <c r="P53" s="318"/>
      <c r="Q53" s="290">
        <f t="shared" si="11"/>
        <v>319820</v>
      </c>
    </row>
    <row r="54" spans="1:17" s="37" customFormat="1" ht="31.5">
      <c r="A54" s="36"/>
      <c r="B54" s="465" t="s">
        <v>247</v>
      </c>
      <c r="C54" s="466" t="s">
        <v>248</v>
      </c>
      <c r="D54" s="466" t="s">
        <v>77</v>
      </c>
      <c r="E54" s="426" t="s">
        <v>241</v>
      </c>
      <c r="F54" s="318">
        <v>296950</v>
      </c>
      <c r="G54" s="320">
        <v>296950</v>
      </c>
      <c r="H54" s="320">
        <v>183210</v>
      </c>
      <c r="I54" s="320">
        <v>38450</v>
      </c>
      <c r="J54" s="320"/>
      <c r="K54" s="318"/>
      <c r="L54" s="320"/>
      <c r="M54" s="320"/>
      <c r="N54" s="320"/>
      <c r="O54" s="320"/>
      <c r="P54" s="318"/>
      <c r="Q54" s="290">
        <f t="shared" si="11"/>
        <v>296950</v>
      </c>
    </row>
    <row r="55" spans="1:17" s="37" customFormat="1" ht="18.75">
      <c r="A55" s="36"/>
      <c r="B55" s="454" t="s">
        <v>249</v>
      </c>
      <c r="C55" s="455" t="s">
        <v>250</v>
      </c>
      <c r="D55" s="455" t="s">
        <v>77</v>
      </c>
      <c r="E55" s="426" t="s">
        <v>242</v>
      </c>
      <c r="F55" s="318">
        <v>79780</v>
      </c>
      <c r="G55" s="320">
        <v>79780</v>
      </c>
      <c r="H55" s="320">
        <v>61995</v>
      </c>
      <c r="I55" s="320">
        <v>1300</v>
      </c>
      <c r="J55" s="320"/>
      <c r="K55" s="318"/>
      <c r="L55" s="320"/>
      <c r="M55" s="320"/>
      <c r="N55" s="320"/>
      <c r="O55" s="320"/>
      <c r="P55" s="318"/>
      <c r="Q55" s="290">
        <f t="shared" si="11"/>
        <v>79780</v>
      </c>
    </row>
    <row r="56" spans="1:17" s="37" customFormat="1" ht="47.25">
      <c r="A56" s="36"/>
      <c r="B56" s="454" t="s">
        <v>251</v>
      </c>
      <c r="C56" s="455" t="s">
        <v>252</v>
      </c>
      <c r="D56" s="455" t="s">
        <v>77</v>
      </c>
      <c r="E56" s="426" t="s">
        <v>253</v>
      </c>
      <c r="F56" s="318">
        <v>30770</v>
      </c>
      <c r="G56" s="320">
        <v>30770</v>
      </c>
      <c r="H56" s="320"/>
      <c r="I56" s="320"/>
      <c r="J56" s="320"/>
      <c r="K56" s="318"/>
      <c r="L56" s="320"/>
      <c r="M56" s="320"/>
      <c r="N56" s="320"/>
      <c r="O56" s="320"/>
      <c r="P56" s="318"/>
      <c r="Q56" s="290">
        <f t="shared" si="11"/>
        <v>30770</v>
      </c>
    </row>
    <row r="57" spans="1:17" s="37" customFormat="1" ht="18.75">
      <c r="A57" s="36"/>
      <c r="B57" s="454" t="s">
        <v>402</v>
      </c>
      <c r="C57" s="455" t="s">
        <v>225</v>
      </c>
      <c r="D57" s="455"/>
      <c r="E57" s="426" t="s">
        <v>403</v>
      </c>
      <c r="F57" s="318">
        <v>130956</v>
      </c>
      <c r="G57" s="318">
        <v>130956</v>
      </c>
      <c r="H57" s="318">
        <f>H58</f>
        <v>95100</v>
      </c>
      <c r="I57" s="320"/>
      <c r="J57" s="320"/>
      <c r="K57" s="318"/>
      <c r="L57" s="320"/>
      <c r="M57" s="320"/>
      <c r="N57" s="320"/>
      <c r="O57" s="320"/>
      <c r="P57" s="318"/>
      <c r="Q57" s="290">
        <f t="shared" si="11"/>
        <v>130956</v>
      </c>
    </row>
    <row r="58" spans="1:17" s="35" customFormat="1" ht="31.5">
      <c r="A58" s="47"/>
      <c r="B58" s="223" t="s">
        <v>404</v>
      </c>
      <c r="C58" s="106" t="s">
        <v>405</v>
      </c>
      <c r="D58" s="106" t="s">
        <v>78</v>
      </c>
      <c r="E58" s="431" t="s">
        <v>436</v>
      </c>
      <c r="F58" s="322">
        <v>130956</v>
      </c>
      <c r="G58" s="324">
        <v>130956</v>
      </c>
      <c r="H58" s="324">
        <v>95100</v>
      </c>
      <c r="I58" s="324"/>
      <c r="J58" s="324"/>
      <c r="K58" s="322"/>
      <c r="L58" s="324"/>
      <c r="M58" s="324"/>
      <c r="N58" s="324"/>
      <c r="O58" s="324"/>
      <c r="P58" s="322"/>
      <c r="Q58" s="305">
        <f t="shared" si="11"/>
        <v>130956</v>
      </c>
    </row>
    <row r="59" spans="1:17" s="35" customFormat="1" ht="32.25" thickBot="1">
      <c r="A59" s="47"/>
      <c r="B59" s="471">
        <v>1016310</v>
      </c>
      <c r="C59" s="472">
        <v>6310</v>
      </c>
      <c r="D59" s="473" t="s">
        <v>141</v>
      </c>
      <c r="E59" s="433" t="s">
        <v>359</v>
      </c>
      <c r="F59" s="325"/>
      <c r="G59" s="326"/>
      <c r="H59" s="326"/>
      <c r="I59" s="326"/>
      <c r="J59" s="326"/>
      <c r="K59" s="325">
        <v>406300</v>
      </c>
      <c r="L59" s="326"/>
      <c r="M59" s="326"/>
      <c r="N59" s="326"/>
      <c r="O59" s="326">
        <v>406300</v>
      </c>
      <c r="P59" s="325">
        <v>406300</v>
      </c>
      <c r="Q59" s="327">
        <f t="shared" si="11"/>
        <v>406300</v>
      </c>
    </row>
    <row r="60" spans="1:17" s="49" customFormat="1" ht="31.5">
      <c r="A60" s="48"/>
      <c r="B60" s="474" t="s">
        <v>254</v>
      </c>
      <c r="C60" s="474"/>
      <c r="D60" s="474"/>
      <c r="E60" s="434" t="s">
        <v>100</v>
      </c>
      <c r="F60" s="328">
        <f>F61</f>
        <v>97143510</v>
      </c>
      <c r="G60" s="328">
        <f aca="true" t="shared" si="12" ref="G60:Q60">G61</f>
        <v>97143510</v>
      </c>
      <c r="H60" s="328">
        <f t="shared" si="12"/>
        <v>3480000</v>
      </c>
      <c r="I60" s="328">
        <f t="shared" si="12"/>
        <v>291635</v>
      </c>
      <c r="J60" s="328">
        <f t="shared" si="12"/>
        <v>0</v>
      </c>
      <c r="K60" s="328">
        <f t="shared" si="12"/>
        <v>831800</v>
      </c>
      <c r="L60" s="328">
        <f t="shared" si="12"/>
        <v>638000</v>
      </c>
      <c r="M60" s="328">
        <f t="shared" si="12"/>
        <v>166800</v>
      </c>
      <c r="N60" s="328">
        <f t="shared" si="12"/>
        <v>0</v>
      </c>
      <c r="O60" s="328">
        <f t="shared" si="12"/>
        <v>193800</v>
      </c>
      <c r="P60" s="328">
        <f t="shared" si="12"/>
        <v>193800</v>
      </c>
      <c r="Q60" s="328">
        <f t="shared" si="12"/>
        <v>97975310</v>
      </c>
    </row>
    <row r="61" spans="1:17" s="49" customFormat="1" ht="31.5">
      <c r="A61" s="48"/>
      <c r="B61" s="453" t="s">
        <v>28</v>
      </c>
      <c r="C61" s="453"/>
      <c r="D61" s="453"/>
      <c r="E61" s="421" t="s">
        <v>100</v>
      </c>
      <c r="F61" s="316">
        <f>F62+F63+F70+F77+F87+F88+F89+F90+F92+F94+F95</f>
        <v>97143510</v>
      </c>
      <c r="G61" s="316">
        <f>G62+G63+G70+G77+G87+G88+G89+G90+G92+G94+G95</f>
        <v>97143510</v>
      </c>
      <c r="H61" s="316">
        <f>H62+H63+H70+H77+H87+H88+H89+H90+H92+H94+H95</f>
        <v>3480000</v>
      </c>
      <c r="I61" s="316">
        <f>I62+I63+I70+I77+I87+I88+I89+I90+I92+I94+I95</f>
        <v>291635</v>
      </c>
      <c r="J61" s="316">
        <f>J62+J63+J70+J77+J87+J88+J89+J90+J92+J94+J95</f>
        <v>0</v>
      </c>
      <c r="K61" s="316">
        <f aca="true" t="shared" si="13" ref="K61:Q61">K62+K63+K70+K77+K87+K88+K89+K90+K92+K94+K95+K97</f>
        <v>831800</v>
      </c>
      <c r="L61" s="316">
        <f t="shared" si="13"/>
        <v>638000</v>
      </c>
      <c r="M61" s="316">
        <f t="shared" si="13"/>
        <v>166800</v>
      </c>
      <c r="N61" s="316">
        <f t="shared" si="13"/>
        <v>0</v>
      </c>
      <c r="O61" s="316">
        <f t="shared" si="13"/>
        <v>193800</v>
      </c>
      <c r="P61" s="316">
        <f t="shared" si="13"/>
        <v>193800</v>
      </c>
      <c r="Q61" s="316">
        <f t="shared" si="13"/>
        <v>97975310</v>
      </c>
    </row>
    <row r="62" spans="1:17" s="284" customFormat="1" ht="63">
      <c r="A62" s="283"/>
      <c r="B62" s="459" t="s">
        <v>255</v>
      </c>
      <c r="C62" s="459" t="s">
        <v>129</v>
      </c>
      <c r="D62" s="459" t="s">
        <v>101</v>
      </c>
      <c r="E62" s="426" t="s">
        <v>256</v>
      </c>
      <c r="F62" s="318">
        <v>1616800</v>
      </c>
      <c r="G62" s="318">
        <v>1616800</v>
      </c>
      <c r="H62" s="318"/>
      <c r="I62" s="318"/>
      <c r="J62" s="318"/>
      <c r="K62" s="318"/>
      <c r="L62" s="318"/>
      <c r="M62" s="318"/>
      <c r="N62" s="318"/>
      <c r="O62" s="318"/>
      <c r="P62" s="318"/>
      <c r="Q62" s="318">
        <f>F62+K62</f>
        <v>1616800</v>
      </c>
    </row>
    <row r="63" spans="1:17" s="284" customFormat="1" ht="63">
      <c r="A63" s="283"/>
      <c r="B63" s="459" t="s">
        <v>257</v>
      </c>
      <c r="C63" s="459" t="s">
        <v>258</v>
      </c>
      <c r="D63" s="459"/>
      <c r="E63" s="426" t="s">
        <v>437</v>
      </c>
      <c r="F63" s="318">
        <f>F64+F65+F66+F67+F68+F69</f>
        <v>39023500</v>
      </c>
      <c r="G63" s="318">
        <f>G64+G65+G66+G67+G68+G69</f>
        <v>39023500</v>
      </c>
      <c r="H63" s="318"/>
      <c r="I63" s="318"/>
      <c r="J63" s="318"/>
      <c r="K63" s="318"/>
      <c r="L63" s="318"/>
      <c r="M63" s="318"/>
      <c r="N63" s="318"/>
      <c r="O63" s="318"/>
      <c r="P63" s="318"/>
      <c r="Q63" s="318">
        <f>F63+K63</f>
        <v>39023500</v>
      </c>
    </row>
    <row r="64" spans="1:17" ht="173.25">
      <c r="A64" s="38"/>
      <c r="B64" s="468" t="s">
        <v>259</v>
      </c>
      <c r="C64" s="468" t="s">
        <v>260</v>
      </c>
      <c r="D64" s="468" t="s">
        <v>132</v>
      </c>
      <c r="E64" s="435" t="s">
        <v>438</v>
      </c>
      <c r="F64" s="292">
        <v>970000</v>
      </c>
      <c r="G64" s="292">
        <v>970000</v>
      </c>
      <c r="H64" s="292"/>
      <c r="I64" s="292"/>
      <c r="J64" s="292"/>
      <c r="K64" s="289"/>
      <c r="L64" s="289"/>
      <c r="M64" s="289"/>
      <c r="N64" s="289"/>
      <c r="O64" s="289"/>
      <c r="P64" s="289"/>
      <c r="Q64" s="321">
        <f>F64+K64</f>
        <v>970000</v>
      </c>
    </row>
    <row r="65" spans="1:17" ht="315.75">
      <c r="A65" s="38"/>
      <c r="B65" s="468" t="s">
        <v>264</v>
      </c>
      <c r="C65" s="468" t="s">
        <v>265</v>
      </c>
      <c r="D65" s="468" t="s">
        <v>132</v>
      </c>
      <c r="E65" s="436" t="s">
        <v>261</v>
      </c>
      <c r="F65" s="292">
        <v>40500</v>
      </c>
      <c r="G65" s="292">
        <v>40500</v>
      </c>
      <c r="H65" s="292"/>
      <c r="I65" s="292"/>
      <c r="J65" s="292"/>
      <c r="K65" s="289"/>
      <c r="L65" s="289"/>
      <c r="M65" s="289"/>
      <c r="N65" s="289"/>
      <c r="O65" s="289"/>
      <c r="P65" s="289"/>
      <c r="Q65" s="321">
        <f>F65+K65</f>
        <v>40500</v>
      </c>
    </row>
    <row r="66" spans="1:17" ht="79.5">
      <c r="A66" s="38"/>
      <c r="B66" s="468" t="s">
        <v>266</v>
      </c>
      <c r="C66" s="468" t="s">
        <v>267</v>
      </c>
      <c r="D66" s="468" t="s">
        <v>108</v>
      </c>
      <c r="E66" s="436" t="s">
        <v>262</v>
      </c>
      <c r="F66" s="292">
        <v>575000</v>
      </c>
      <c r="G66" s="292">
        <v>575000</v>
      </c>
      <c r="H66" s="292"/>
      <c r="I66" s="292"/>
      <c r="J66" s="292"/>
      <c r="K66" s="289"/>
      <c r="L66" s="289"/>
      <c r="M66" s="289"/>
      <c r="N66" s="289"/>
      <c r="O66" s="289"/>
      <c r="P66" s="289"/>
      <c r="Q66" s="321"/>
    </row>
    <row r="67" spans="1:17" ht="174">
      <c r="A67" s="38"/>
      <c r="B67" s="468" t="s">
        <v>268</v>
      </c>
      <c r="C67" s="468" t="s">
        <v>269</v>
      </c>
      <c r="D67" s="468" t="s">
        <v>108</v>
      </c>
      <c r="E67" s="436" t="s">
        <v>263</v>
      </c>
      <c r="F67" s="292">
        <v>195000</v>
      </c>
      <c r="G67" s="292">
        <v>195000</v>
      </c>
      <c r="H67" s="292"/>
      <c r="I67" s="292"/>
      <c r="J67" s="292"/>
      <c r="K67" s="289"/>
      <c r="L67" s="289"/>
      <c r="M67" s="289"/>
      <c r="N67" s="289"/>
      <c r="O67" s="289"/>
      <c r="P67" s="289"/>
      <c r="Q67" s="321"/>
    </row>
    <row r="68" spans="1:17" ht="31.5">
      <c r="A68" s="38"/>
      <c r="B68" s="468" t="s">
        <v>270</v>
      </c>
      <c r="C68" s="468" t="s">
        <v>271</v>
      </c>
      <c r="D68" s="468" t="s">
        <v>108</v>
      </c>
      <c r="E68" s="437" t="s">
        <v>102</v>
      </c>
      <c r="F68" s="292">
        <v>217000</v>
      </c>
      <c r="G68" s="292">
        <v>217000</v>
      </c>
      <c r="H68" s="292"/>
      <c r="I68" s="292"/>
      <c r="J68" s="292"/>
      <c r="K68" s="289"/>
      <c r="L68" s="289"/>
      <c r="M68" s="289"/>
      <c r="N68" s="289"/>
      <c r="O68" s="289"/>
      <c r="P68" s="289"/>
      <c r="Q68" s="321">
        <f aca="true" t="shared" si="14" ref="Q68:Q97">F68+K68</f>
        <v>217000</v>
      </c>
    </row>
    <row r="69" spans="1:17" ht="31.5">
      <c r="A69" s="38"/>
      <c r="B69" s="468" t="s">
        <v>395</v>
      </c>
      <c r="C69" s="468" t="s">
        <v>394</v>
      </c>
      <c r="D69" s="468" t="s">
        <v>108</v>
      </c>
      <c r="E69" s="437" t="s">
        <v>396</v>
      </c>
      <c r="F69" s="292">
        <v>37026000</v>
      </c>
      <c r="G69" s="292">
        <v>37026000</v>
      </c>
      <c r="H69" s="292"/>
      <c r="I69" s="292"/>
      <c r="J69" s="292"/>
      <c r="K69" s="289"/>
      <c r="L69" s="289"/>
      <c r="M69" s="289"/>
      <c r="N69" s="289"/>
      <c r="O69" s="289"/>
      <c r="P69" s="289"/>
      <c r="Q69" s="321">
        <f t="shared" si="14"/>
        <v>37026000</v>
      </c>
    </row>
    <row r="70" spans="1:17" s="37" customFormat="1" ht="47.25">
      <c r="A70" s="36"/>
      <c r="B70" s="466" t="s">
        <v>273</v>
      </c>
      <c r="C70" s="466" t="s">
        <v>274</v>
      </c>
      <c r="D70" s="475"/>
      <c r="E70" s="438" t="s">
        <v>272</v>
      </c>
      <c r="F70" s="289">
        <f>F71+F72+F73+F74+F75+F76</f>
        <v>7895900</v>
      </c>
      <c r="G70" s="289">
        <f>G71+G72+G73+G74+G75+G76</f>
        <v>7895900</v>
      </c>
      <c r="H70" s="289"/>
      <c r="I70" s="289"/>
      <c r="J70" s="289"/>
      <c r="K70" s="289"/>
      <c r="L70" s="289"/>
      <c r="M70" s="289"/>
      <c r="N70" s="289"/>
      <c r="O70" s="289"/>
      <c r="P70" s="289"/>
      <c r="Q70" s="318">
        <f t="shared" si="14"/>
        <v>7895900</v>
      </c>
    </row>
    <row r="71" spans="1:17" ht="174">
      <c r="A71" s="38"/>
      <c r="B71" s="468" t="s">
        <v>276</v>
      </c>
      <c r="C71" s="468" t="s">
        <v>277</v>
      </c>
      <c r="D71" s="468" t="s">
        <v>132</v>
      </c>
      <c r="E71" s="436" t="s">
        <v>275</v>
      </c>
      <c r="F71" s="292">
        <v>605000</v>
      </c>
      <c r="G71" s="292">
        <v>605000</v>
      </c>
      <c r="H71" s="292"/>
      <c r="I71" s="292"/>
      <c r="J71" s="292"/>
      <c r="K71" s="289"/>
      <c r="L71" s="289"/>
      <c r="M71" s="289"/>
      <c r="N71" s="289"/>
      <c r="O71" s="289"/>
      <c r="P71" s="289"/>
      <c r="Q71" s="321">
        <f t="shared" si="14"/>
        <v>605000</v>
      </c>
    </row>
    <row r="72" spans="1:17" ht="315.75">
      <c r="A72" s="38"/>
      <c r="B72" s="468" t="s">
        <v>31</v>
      </c>
      <c r="C72" s="468" t="s">
        <v>32</v>
      </c>
      <c r="D72" s="468" t="s">
        <v>132</v>
      </c>
      <c r="E72" s="436" t="s">
        <v>30</v>
      </c>
      <c r="F72" s="292">
        <v>5000</v>
      </c>
      <c r="G72" s="292">
        <v>5000</v>
      </c>
      <c r="H72" s="292"/>
      <c r="I72" s="292"/>
      <c r="J72" s="292"/>
      <c r="K72" s="289"/>
      <c r="L72" s="289"/>
      <c r="M72" s="289"/>
      <c r="N72" s="289"/>
      <c r="O72" s="289"/>
      <c r="P72" s="289"/>
      <c r="Q72" s="321">
        <f t="shared" si="14"/>
        <v>5000</v>
      </c>
    </row>
    <row r="73" spans="1:17" ht="79.5">
      <c r="A73" s="38"/>
      <c r="B73" s="468" t="s">
        <v>34</v>
      </c>
      <c r="C73" s="468" t="s">
        <v>35</v>
      </c>
      <c r="D73" s="468" t="s">
        <v>108</v>
      </c>
      <c r="E73" s="436" t="s">
        <v>33</v>
      </c>
      <c r="F73" s="292">
        <v>122000</v>
      </c>
      <c r="G73" s="292">
        <v>122000</v>
      </c>
      <c r="H73" s="292"/>
      <c r="I73" s="292"/>
      <c r="J73" s="292"/>
      <c r="K73" s="289"/>
      <c r="L73" s="289"/>
      <c r="M73" s="289"/>
      <c r="N73" s="289"/>
      <c r="O73" s="289"/>
      <c r="P73" s="289"/>
      <c r="Q73" s="321">
        <f t="shared" si="14"/>
        <v>122000</v>
      </c>
    </row>
    <row r="74" spans="1:17" ht="174">
      <c r="A74" s="38"/>
      <c r="B74" s="468" t="s">
        <v>37</v>
      </c>
      <c r="C74" s="468" t="s">
        <v>38</v>
      </c>
      <c r="D74" s="468" t="s">
        <v>108</v>
      </c>
      <c r="E74" s="436" t="s">
        <v>36</v>
      </c>
      <c r="F74" s="292">
        <v>183000</v>
      </c>
      <c r="G74" s="292">
        <v>183000</v>
      </c>
      <c r="H74" s="292"/>
      <c r="I74" s="292"/>
      <c r="J74" s="292"/>
      <c r="K74" s="289"/>
      <c r="L74" s="289"/>
      <c r="M74" s="289"/>
      <c r="N74" s="289"/>
      <c r="O74" s="289"/>
      <c r="P74" s="289"/>
      <c r="Q74" s="321">
        <f t="shared" si="14"/>
        <v>183000</v>
      </c>
    </row>
    <row r="75" spans="1:17" ht="32.25">
      <c r="A75" s="38"/>
      <c r="B75" s="468" t="s">
        <v>279</v>
      </c>
      <c r="C75" s="468" t="s">
        <v>280</v>
      </c>
      <c r="D75" s="468" t="s">
        <v>108</v>
      </c>
      <c r="E75" s="436" t="s">
        <v>278</v>
      </c>
      <c r="F75" s="292">
        <v>141500</v>
      </c>
      <c r="G75" s="292">
        <v>141500</v>
      </c>
      <c r="H75" s="292"/>
      <c r="I75" s="292"/>
      <c r="J75" s="292"/>
      <c r="K75" s="289"/>
      <c r="L75" s="289"/>
      <c r="M75" s="289"/>
      <c r="N75" s="289"/>
      <c r="O75" s="289"/>
      <c r="P75" s="289"/>
      <c r="Q75" s="321">
        <f t="shared" si="14"/>
        <v>141500</v>
      </c>
    </row>
    <row r="76" spans="1:17" ht="48">
      <c r="A76" s="38"/>
      <c r="B76" s="468" t="s">
        <v>281</v>
      </c>
      <c r="C76" s="468" t="s">
        <v>282</v>
      </c>
      <c r="D76" s="468" t="s">
        <v>129</v>
      </c>
      <c r="E76" s="436" t="s">
        <v>283</v>
      </c>
      <c r="F76" s="292">
        <v>6839400</v>
      </c>
      <c r="G76" s="292">
        <v>6839400</v>
      </c>
      <c r="H76" s="292"/>
      <c r="I76" s="292"/>
      <c r="J76" s="292"/>
      <c r="K76" s="289"/>
      <c r="L76" s="289"/>
      <c r="M76" s="289"/>
      <c r="N76" s="289"/>
      <c r="O76" s="289"/>
      <c r="P76" s="289"/>
      <c r="Q76" s="321">
        <f t="shared" si="14"/>
        <v>6839400</v>
      </c>
    </row>
    <row r="77" spans="1:17" s="37" customFormat="1" ht="48">
      <c r="A77" s="36"/>
      <c r="B77" s="466" t="s">
        <v>430</v>
      </c>
      <c r="C77" s="466" t="s">
        <v>294</v>
      </c>
      <c r="D77" s="476"/>
      <c r="E77" s="439" t="s">
        <v>293</v>
      </c>
      <c r="F77" s="289">
        <f>F78+F79+F80+F81+F82+F83+F84+F85+F86</f>
        <v>42257000</v>
      </c>
      <c r="G77" s="289">
        <f>G78+G79+G80+G81+G82+G83+G84+G85+G86</f>
        <v>42257000</v>
      </c>
      <c r="H77" s="289"/>
      <c r="I77" s="289"/>
      <c r="J77" s="289"/>
      <c r="K77" s="289"/>
      <c r="L77" s="289"/>
      <c r="M77" s="289"/>
      <c r="N77" s="289"/>
      <c r="O77" s="289"/>
      <c r="P77" s="289"/>
      <c r="Q77" s="318">
        <f t="shared" si="14"/>
        <v>42257000</v>
      </c>
    </row>
    <row r="78" spans="1:17" s="45" customFormat="1" ht="20.25">
      <c r="A78" s="44"/>
      <c r="B78" s="350" t="s">
        <v>292</v>
      </c>
      <c r="C78" s="350" t="s">
        <v>295</v>
      </c>
      <c r="D78" s="350" t="s">
        <v>135</v>
      </c>
      <c r="E78" s="436" t="s">
        <v>284</v>
      </c>
      <c r="F78" s="321">
        <v>300500</v>
      </c>
      <c r="G78" s="329">
        <v>300500</v>
      </c>
      <c r="H78" s="329"/>
      <c r="I78" s="329"/>
      <c r="J78" s="329"/>
      <c r="K78" s="321"/>
      <c r="L78" s="329"/>
      <c r="M78" s="329"/>
      <c r="N78" s="329"/>
      <c r="O78" s="329"/>
      <c r="P78" s="330"/>
      <c r="Q78" s="321">
        <f t="shared" si="14"/>
        <v>300500</v>
      </c>
    </row>
    <row r="79" spans="1:17" s="45" customFormat="1" ht="32.25">
      <c r="A79" s="44"/>
      <c r="B79" s="350" t="s">
        <v>296</v>
      </c>
      <c r="C79" s="350" t="s">
        <v>297</v>
      </c>
      <c r="D79" s="350" t="s">
        <v>135</v>
      </c>
      <c r="E79" s="436" t="s">
        <v>285</v>
      </c>
      <c r="F79" s="321">
        <v>150700</v>
      </c>
      <c r="G79" s="329">
        <v>150700</v>
      </c>
      <c r="H79" s="329"/>
      <c r="I79" s="329"/>
      <c r="J79" s="329"/>
      <c r="K79" s="321"/>
      <c r="L79" s="329"/>
      <c r="M79" s="329"/>
      <c r="N79" s="329"/>
      <c r="O79" s="329"/>
      <c r="P79" s="330"/>
      <c r="Q79" s="321">
        <f t="shared" si="14"/>
        <v>150700</v>
      </c>
    </row>
    <row r="80" spans="1:17" s="45" customFormat="1" ht="20.25">
      <c r="A80" s="44"/>
      <c r="B80" s="350" t="s">
        <v>298</v>
      </c>
      <c r="C80" s="350" t="s">
        <v>299</v>
      </c>
      <c r="D80" s="350" t="s">
        <v>135</v>
      </c>
      <c r="E80" s="436" t="s">
        <v>286</v>
      </c>
      <c r="F80" s="321">
        <v>15989600</v>
      </c>
      <c r="G80" s="329">
        <v>15989600</v>
      </c>
      <c r="H80" s="329"/>
      <c r="I80" s="329"/>
      <c r="J80" s="329"/>
      <c r="K80" s="321"/>
      <c r="L80" s="329"/>
      <c r="M80" s="329"/>
      <c r="N80" s="329"/>
      <c r="O80" s="329"/>
      <c r="P80" s="330"/>
      <c r="Q80" s="321">
        <f t="shared" si="14"/>
        <v>15989600</v>
      </c>
    </row>
    <row r="81" spans="1:17" s="45" customFormat="1" ht="32.25">
      <c r="A81" s="44"/>
      <c r="B81" s="350" t="s">
        <v>300</v>
      </c>
      <c r="C81" s="350" t="s">
        <v>301</v>
      </c>
      <c r="D81" s="350" t="s">
        <v>135</v>
      </c>
      <c r="E81" s="436" t="s">
        <v>287</v>
      </c>
      <c r="F81" s="321">
        <v>2504000</v>
      </c>
      <c r="G81" s="329">
        <v>2504000</v>
      </c>
      <c r="H81" s="329"/>
      <c r="I81" s="329"/>
      <c r="J81" s="329"/>
      <c r="K81" s="321"/>
      <c r="L81" s="329"/>
      <c r="M81" s="329"/>
      <c r="N81" s="329"/>
      <c r="O81" s="329"/>
      <c r="P81" s="330"/>
      <c r="Q81" s="321">
        <f t="shared" si="14"/>
        <v>2504000</v>
      </c>
    </row>
    <row r="82" spans="1:17" s="45" customFormat="1" ht="20.25">
      <c r="A82" s="44"/>
      <c r="B82" s="350" t="s">
        <v>302</v>
      </c>
      <c r="C82" s="350" t="s">
        <v>303</v>
      </c>
      <c r="D82" s="350" t="s">
        <v>135</v>
      </c>
      <c r="E82" s="436" t="s">
        <v>288</v>
      </c>
      <c r="F82" s="321">
        <v>4006000</v>
      </c>
      <c r="G82" s="329">
        <v>4006000</v>
      </c>
      <c r="H82" s="329"/>
      <c r="I82" s="329"/>
      <c r="J82" s="329"/>
      <c r="K82" s="321"/>
      <c r="L82" s="329"/>
      <c r="M82" s="329"/>
      <c r="N82" s="329"/>
      <c r="O82" s="329"/>
      <c r="P82" s="330"/>
      <c r="Q82" s="321">
        <f t="shared" si="14"/>
        <v>4006000</v>
      </c>
    </row>
    <row r="83" spans="1:17" s="45" customFormat="1" ht="20.25">
      <c r="A83" s="44"/>
      <c r="B83" s="350" t="s">
        <v>304</v>
      </c>
      <c r="C83" s="350" t="s">
        <v>305</v>
      </c>
      <c r="D83" s="350" t="s">
        <v>135</v>
      </c>
      <c r="E83" s="436" t="s">
        <v>289</v>
      </c>
      <c r="F83" s="321">
        <v>200800</v>
      </c>
      <c r="G83" s="329">
        <v>200800</v>
      </c>
      <c r="H83" s="329"/>
      <c r="I83" s="329"/>
      <c r="J83" s="329"/>
      <c r="K83" s="321"/>
      <c r="L83" s="329"/>
      <c r="M83" s="329"/>
      <c r="N83" s="329"/>
      <c r="O83" s="329"/>
      <c r="P83" s="330"/>
      <c r="Q83" s="321">
        <f t="shared" si="14"/>
        <v>200800</v>
      </c>
    </row>
    <row r="84" spans="1:17" s="45" customFormat="1" ht="20.25">
      <c r="A84" s="44"/>
      <c r="B84" s="350" t="s">
        <v>306</v>
      </c>
      <c r="C84" s="350" t="s">
        <v>307</v>
      </c>
      <c r="D84" s="350" t="s">
        <v>135</v>
      </c>
      <c r="E84" s="436" t="s">
        <v>290</v>
      </c>
      <c r="F84" s="321">
        <v>90400</v>
      </c>
      <c r="G84" s="329">
        <v>90400</v>
      </c>
      <c r="H84" s="329"/>
      <c r="I84" s="329"/>
      <c r="J84" s="329"/>
      <c r="K84" s="321"/>
      <c r="L84" s="329"/>
      <c r="M84" s="329"/>
      <c r="N84" s="329"/>
      <c r="O84" s="329"/>
      <c r="P84" s="330"/>
      <c r="Q84" s="321">
        <f t="shared" si="14"/>
        <v>90400</v>
      </c>
    </row>
    <row r="85" spans="1:17" s="45" customFormat="1" ht="32.25">
      <c r="A85" s="44"/>
      <c r="B85" s="350" t="s">
        <v>308</v>
      </c>
      <c r="C85" s="350" t="s">
        <v>309</v>
      </c>
      <c r="D85" s="350" t="s">
        <v>135</v>
      </c>
      <c r="E85" s="436" t="s">
        <v>291</v>
      </c>
      <c r="F85" s="321">
        <v>13015000</v>
      </c>
      <c r="G85" s="329">
        <v>13015000</v>
      </c>
      <c r="H85" s="329"/>
      <c r="I85" s="329"/>
      <c r="J85" s="329"/>
      <c r="K85" s="321"/>
      <c r="L85" s="329"/>
      <c r="M85" s="329"/>
      <c r="N85" s="329"/>
      <c r="O85" s="329"/>
      <c r="P85" s="330"/>
      <c r="Q85" s="321">
        <f t="shared" si="14"/>
        <v>13015000</v>
      </c>
    </row>
    <row r="86" spans="1:17" s="45" customFormat="1" ht="32.25">
      <c r="A86" s="44"/>
      <c r="B86" s="350" t="s">
        <v>311</v>
      </c>
      <c r="C86" s="350" t="s">
        <v>312</v>
      </c>
      <c r="D86" s="350" t="s">
        <v>133</v>
      </c>
      <c r="E86" s="436" t="s">
        <v>310</v>
      </c>
      <c r="F86" s="321">
        <v>6000000</v>
      </c>
      <c r="G86" s="329">
        <v>6000000</v>
      </c>
      <c r="H86" s="329"/>
      <c r="I86" s="329"/>
      <c r="J86" s="329"/>
      <c r="K86" s="321"/>
      <c r="L86" s="329"/>
      <c r="M86" s="329"/>
      <c r="N86" s="329"/>
      <c r="O86" s="329"/>
      <c r="P86" s="330"/>
      <c r="Q86" s="321">
        <f t="shared" si="14"/>
        <v>6000000</v>
      </c>
    </row>
    <row r="87" spans="1:17" s="35" customFormat="1" ht="31.5">
      <c r="A87" s="47"/>
      <c r="B87" s="466" t="s">
        <v>313</v>
      </c>
      <c r="C87" s="466" t="s">
        <v>314</v>
      </c>
      <c r="D87" s="466" t="s">
        <v>108</v>
      </c>
      <c r="E87" s="438" t="s">
        <v>315</v>
      </c>
      <c r="F87" s="289">
        <v>242900</v>
      </c>
      <c r="G87" s="289">
        <v>242900</v>
      </c>
      <c r="H87" s="331"/>
      <c r="I87" s="331"/>
      <c r="J87" s="331"/>
      <c r="K87" s="318"/>
      <c r="L87" s="331"/>
      <c r="M87" s="331"/>
      <c r="N87" s="331"/>
      <c r="O87" s="331"/>
      <c r="P87" s="332"/>
      <c r="Q87" s="318">
        <f t="shared" si="14"/>
        <v>242900</v>
      </c>
    </row>
    <row r="88" spans="1:17" s="35" customFormat="1" ht="31.5">
      <c r="A88" s="47"/>
      <c r="B88" s="466" t="s">
        <v>316</v>
      </c>
      <c r="C88" s="466" t="s">
        <v>317</v>
      </c>
      <c r="D88" s="466" t="s">
        <v>133</v>
      </c>
      <c r="E88" s="438" t="s">
        <v>318</v>
      </c>
      <c r="F88" s="318">
        <v>1207000</v>
      </c>
      <c r="G88" s="331">
        <v>1207000</v>
      </c>
      <c r="H88" s="331"/>
      <c r="I88" s="331"/>
      <c r="J88" s="331"/>
      <c r="K88" s="318"/>
      <c r="L88" s="331"/>
      <c r="M88" s="331"/>
      <c r="N88" s="331"/>
      <c r="O88" s="331"/>
      <c r="P88" s="332"/>
      <c r="Q88" s="318">
        <f t="shared" si="14"/>
        <v>1207000</v>
      </c>
    </row>
    <row r="89" spans="1:17" s="35" customFormat="1" ht="31.5">
      <c r="A89" s="47"/>
      <c r="B89" s="466" t="s">
        <v>319</v>
      </c>
      <c r="C89" s="466" t="s">
        <v>320</v>
      </c>
      <c r="D89" s="466" t="s">
        <v>132</v>
      </c>
      <c r="E89" s="426" t="s">
        <v>321</v>
      </c>
      <c r="F89" s="318">
        <v>15500</v>
      </c>
      <c r="G89" s="331">
        <v>15500</v>
      </c>
      <c r="H89" s="331"/>
      <c r="I89" s="331"/>
      <c r="J89" s="331"/>
      <c r="K89" s="318"/>
      <c r="L89" s="331"/>
      <c r="M89" s="331"/>
      <c r="N89" s="331"/>
      <c r="O89" s="331"/>
      <c r="P89" s="332"/>
      <c r="Q89" s="318">
        <f t="shared" si="14"/>
        <v>15500</v>
      </c>
    </row>
    <row r="90" spans="1:17" s="35" customFormat="1" ht="48">
      <c r="A90" s="47"/>
      <c r="B90" s="466" t="s">
        <v>23</v>
      </c>
      <c r="C90" s="466" t="s">
        <v>323</v>
      </c>
      <c r="D90" s="476"/>
      <c r="E90" s="439" t="s">
        <v>322</v>
      </c>
      <c r="F90" s="318">
        <f>F91</f>
        <v>4652430</v>
      </c>
      <c r="G90" s="318">
        <f aca="true" t="shared" si="15" ref="G90:Q90">G91</f>
        <v>4652430</v>
      </c>
      <c r="H90" s="318">
        <f t="shared" si="15"/>
        <v>3480000</v>
      </c>
      <c r="I90" s="318">
        <f t="shared" si="15"/>
        <v>291635</v>
      </c>
      <c r="J90" s="318">
        <f t="shared" si="15"/>
        <v>0</v>
      </c>
      <c r="K90" s="318">
        <f t="shared" si="15"/>
        <v>638000</v>
      </c>
      <c r="L90" s="318">
        <f t="shared" si="15"/>
        <v>638000</v>
      </c>
      <c r="M90" s="318">
        <f t="shared" si="15"/>
        <v>166800</v>
      </c>
      <c r="N90" s="318">
        <f t="shared" si="15"/>
        <v>0</v>
      </c>
      <c r="O90" s="318">
        <f t="shared" si="15"/>
        <v>0</v>
      </c>
      <c r="P90" s="318">
        <f t="shared" si="15"/>
        <v>0</v>
      </c>
      <c r="Q90" s="318">
        <f t="shared" si="15"/>
        <v>5290430</v>
      </c>
    </row>
    <row r="91" spans="1:17" s="45" customFormat="1" ht="63.75">
      <c r="A91" s="44"/>
      <c r="B91" s="350" t="s">
        <v>324</v>
      </c>
      <c r="C91" s="350" t="s">
        <v>325</v>
      </c>
      <c r="D91" s="350" t="s">
        <v>134</v>
      </c>
      <c r="E91" s="436" t="s">
        <v>326</v>
      </c>
      <c r="F91" s="321">
        <v>4652430</v>
      </c>
      <c r="G91" s="329">
        <v>4652430</v>
      </c>
      <c r="H91" s="329">
        <v>3480000</v>
      </c>
      <c r="I91" s="329">
        <v>291635</v>
      </c>
      <c r="J91" s="329"/>
      <c r="K91" s="321">
        <v>638000</v>
      </c>
      <c r="L91" s="329">
        <v>638000</v>
      </c>
      <c r="M91" s="329">
        <v>166800</v>
      </c>
      <c r="N91" s="329"/>
      <c r="O91" s="329"/>
      <c r="P91" s="330"/>
      <c r="Q91" s="321">
        <f t="shared" si="14"/>
        <v>5290430</v>
      </c>
    </row>
    <row r="92" spans="1:17" s="35" customFormat="1" ht="79.5">
      <c r="A92" s="47"/>
      <c r="B92" s="466" t="s">
        <v>24</v>
      </c>
      <c r="C92" s="466" t="s">
        <v>328</v>
      </c>
      <c r="D92" s="466"/>
      <c r="E92" s="439" t="s">
        <v>327</v>
      </c>
      <c r="F92" s="318">
        <f>F93</f>
        <v>142000</v>
      </c>
      <c r="G92" s="318">
        <f aca="true" t="shared" si="16" ref="G92:Q92">G93</f>
        <v>142000</v>
      </c>
      <c r="H92" s="318">
        <f t="shared" si="16"/>
        <v>0</v>
      </c>
      <c r="I92" s="318">
        <f t="shared" si="16"/>
        <v>0</v>
      </c>
      <c r="J92" s="318">
        <f t="shared" si="16"/>
        <v>0</v>
      </c>
      <c r="K92" s="318">
        <f t="shared" si="16"/>
        <v>0</v>
      </c>
      <c r="L92" s="318">
        <f t="shared" si="16"/>
        <v>0</v>
      </c>
      <c r="M92" s="318">
        <f t="shared" si="16"/>
        <v>0</v>
      </c>
      <c r="N92" s="318">
        <f t="shared" si="16"/>
        <v>0</v>
      </c>
      <c r="O92" s="318">
        <f t="shared" si="16"/>
        <v>0</v>
      </c>
      <c r="P92" s="318">
        <f t="shared" si="16"/>
        <v>0</v>
      </c>
      <c r="Q92" s="318">
        <f t="shared" si="16"/>
        <v>142000</v>
      </c>
    </row>
    <row r="93" spans="1:17" s="45" customFormat="1" ht="63.75">
      <c r="A93" s="44"/>
      <c r="B93" s="350" t="s">
        <v>329</v>
      </c>
      <c r="C93" s="350" t="s">
        <v>330</v>
      </c>
      <c r="D93" s="350" t="s">
        <v>133</v>
      </c>
      <c r="E93" s="436" t="s">
        <v>331</v>
      </c>
      <c r="F93" s="321">
        <v>142000</v>
      </c>
      <c r="G93" s="329">
        <v>142000</v>
      </c>
      <c r="H93" s="329"/>
      <c r="I93" s="329"/>
      <c r="J93" s="329"/>
      <c r="K93" s="321"/>
      <c r="L93" s="329"/>
      <c r="M93" s="329"/>
      <c r="N93" s="329"/>
      <c r="O93" s="329"/>
      <c r="P93" s="330"/>
      <c r="Q93" s="321">
        <f t="shared" si="14"/>
        <v>142000</v>
      </c>
    </row>
    <row r="94" spans="1:17" s="35" customFormat="1" ht="79.5">
      <c r="A94" s="47"/>
      <c r="B94" s="466" t="s">
        <v>332</v>
      </c>
      <c r="C94" s="466" t="s">
        <v>333</v>
      </c>
      <c r="D94" s="466" t="s">
        <v>129</v>
      </c>
      <c r="E94" s="439" t="s">
        <v>334</v>
      </c>
      <c r="F94" s="318">
        <v>13000</v>
      </c>
      <c r="G94" s="331">
        <v>13000</v>
      </c>
      <c r="H94" s="331"/>
      <c r="I94" s="331"/>
      <c r="J94" s="331"/>
      <c r="K94" s="318"/>
      <c r="L94" s="331"/>
      <c r="M94" s="331"/>
      <c r="N94" s="331"/>
      <c r="O94" s="331"/>
      <c r="P94" s="332"/>
      <c r="Q94" s="318">
        <f t="shared" si="14"/>
        <v>13000</v>
      </c>
    </row>
    <row r="95" spans="1:17" s="35" customFormat="1" ht="20.25">
      <c r="A95" s="47"/>
      <c r="B95" s="466" t="s">
        <v>25</v>
      </c>
      <c r="C95" s="466" t="s">
        <v>218</v>
      </c>
      <c r="D95" s="466"/>
      <c r="E95" s="440" t="s">
        <v>216</v>
      </c>
      <c r="F95" s="318">
        <f>F96</f>
        <v>77480</v>
      </c>
      <c r="G95" s="318">
        <f aca="true" t="shared" si="17" ref="G95:Q95">G96</f>
        <v>77480</v>
      </c>
      <c r="H95" s="318">
        <f t="shared" si="17"/>
        <v>0</v>
      </c>
      <c r="I95" s="318">
        <f t="shared" si="17"/>
        <v>0</v>
      </c>
      <c r="J95" s="318">
        <f t="shared" si="17"/>
        <v>0</v>
      </c>
      <c r="K95" s="318">
        <f t="shared" si="17"/>
        <v>0</v>
      </c>
      <c r="L95" s="318">
        <f t="shared" si="17"/>
        <v>0</v>
      </c>
      <c r="M95" s="318">
        <f t="shared" si="17"/>
        <v>0</v>
      </c>
      <c r="N95" s="318">
        <f t="shared" si="17"/>
        <v>0</v>
      </c>
      <c r="O95" s="318">
        <f t="shared" si="17"/>
        <v>0</v>
      </c>
      <c r="P95" s="318">
        <f t="shared" si="17"/>
        <v>0</v>
      </c>
      <c r="Q95" s="318">
        <f t="shared" si="17"/>
        <v>77480</v>
      </c>
    </row>
    <row r="96" spans="1:17" s="45" customFormat="1" ht="47.25">
      <c r="A96" s="44"/>
      <c r="B96" s="350" t="s">
        <v>335</v>
      </c>
      <c r="C96" s="350" t="s">
        <v>217</v>
      </c>
      <c r="D96" s="350" t="s">
        <v>132</v>
      </c>
      <c r="E96" s="425" t="s">
        <v>219</v>
      </c>
      <c r="F96" s="321">
        <v>77480</v>
      </c>
      <c r="G96" s="329">
        <v>77480</v>
      </c>
      <c r="H96" s="329"/>
      <c r="I96" s="329"/>
      <c r="J96" s="329"/>
      <c r="K96" s="321"/>
      <c r="L96" s="329"/>
      <c r="M96" s="329"/>
      <c r="N96" s="329"/>
      <c r="O96" s="329"/>
      <c r="P96" s="330"/>
      <c r="Q96" s="321">
        <f t="shared" si="14"/>
        <v>77480</v>
      </c>
    </row>
    <row r="97" spans="1:17" s="35" customFormat="1" ht="32.25" thickBot="1">
      <c r="A97" s="47"/>
      <c r="B97" s="477">
        <v>1516310</v>
      </c>
      <c r="C97" s="477">
        <v>6310</v>
      </c>
      <c r="D97" s="478" t="s">
        <v>141</v>
      </c>
      <c r="E97" s="441" t="s">
        <v>359</v>
      </c>
      <c r="F97" s="333">
        <v>0</v>
      </c>
      <c r="G97" s="334">
        <v>0</v>
      </c>
      <c r="H97" s="334"/>
      <c r="I97" s="334"/>
      <c r="J97" s="334"/>
      <c r="K97" s="333">
        <v>193800</v>
      </c>
      <c r="L97" s="334"/>
      <c r="M97" s="334"/>
      <c r="N97" s="334"/>
      <c r="O97" s="334">
        <v>193800</v>
      </c>
      <c r="P97" s="335">
        <v>193800</v>
      </c>
      <c r="Q97" s="333">
        <f t="shared" si="14"/>
        <v>193800</v>
      </c>
    </row>
    <row r="98" spans="1:17" ht="31.5">
      <c r="A98" s="38"/>
      <c r="B98" s="456" t="s">
        <v>336</v>
      </c>
      <c r="C98" s="457"/>
      <c r="D98" s="457"/>
      <c r="E98" s="192" t="s">
        <v>103</v>
      </c>
      <c r="F98" s="336">
        <f>F99</f>
        <v>3278046</v>
      </c>
      <c r="G98" s="336">
        <f aca="true" t="shared" si="18" ref="G98:Q98">G99</f>
        <v>3278046</v>
      </c>
      <c r="H98" s="336">
        <f t="shared" si="18"/>
        <v>2357051</v>
      </c>
      <c r="I98" s="336">
        <f t="shared" si="18"/>
        <v>377055</v>
      </c>
      <c r="J98" s="336">
        <f t="shared" si="18"/>
        <v>0</v>
      </c>
      <c r="K98" s="336">
        <f t="shared" si="18"/>
        <v>171200</v>
      </c>
      <c r="L98" s="336">
        <f t="shared" si="18"/>
        <v>118200</v>
      </c>
      <c r="M98" s="336">
        <f t="shared" si="18"/>
        <v>25000</v>
      </c>
      <c r="N98" s="336">
        <f t="shared" si="18"/>
        <v>1450</v>
      </c>
      <c r="O98" s="336">
        <f t="shared" si="18"/>
        <v>53000</v>
      </c>
      <c r="P98" s="336">
        <f t="shared" si="18"/>
        <v>33000</v>
      </c>
      <c r="Q98" s="337">
        <f t="shared" si="18"/>
        <v>3449246</v>
      </c>
    </row>
    <row r="99" spans="1:17" ht="31.5">
      <c r="A99" s="38"/>
      <c r="B99" s="452" t="s">
        <v>26</v>
      </c>
      <c r="C99" s="453"/>
      <c r="D99" s="453"/>
      <c r="E99" s="421" t="s">
        <v>103</v>
      </c>
      <c r="F99" s="316">
        <f>F100+F101+F102+F103+F104+F105</f>
        <v>3278046</v>
      </c>
      <c r="G99" s="316">
        <f aca="true" t="shared" si="19" ref="G99:Q99">G100+G101+G102+G103+G104+G105</f>
        <v>3278046</v>
      </c>
      <c r="H99" s="316">
        <f t="shared" si="19"/>
        <v>2357051</v>
      </c>
      <c r="I99" s="316">
        <f t="shared" si="19"/>
        <v>377055</v>
      </c>
      <c r="J99" s="316">
        <f t="shared" si="19"/>
        <v>0</v>
      </c>
      <c r="K99" s="316">
        <f t="shared" si="19"/>
        <v>171200</v>
      </c>
      <c r="L99" s="316">
        <f t="shared" si="19"/>
        <v>118200</v>
      </c>
      <c r="M99" s="316">
        <f t="shared" si="19"/>
        <v>25000</v>
      </c>
      <c r="N99" s="316">
        <f>N100+N101+N102+N103+N104+N105</f>
        <v>1450</v>
      </c>
      <c r="O99" s="316">
        <f t="shared" si="19"/>
        <v>53000</v>
      </c>
      <c r="P99" s="316">
        <f t="shared" si="19"/>
        <v>33000</v>
      </c>
      <c r="Q99" s="317">
        <f t="shared" si="19"/>
        <v>3449246</v>
      </c>
    </row>
    <row r="100" spans="1:17" s="37" customFormat="1" ht="31.5">
      <c r="A100" s="36"/>
      <c r="B100" s="479" t="s">
        <v>337</v>
      </c>
      <c r="C100" s="480" t="s">
        <v>338</v>
      </c>
      <c r="D100" s="480" t="s">
        <v>136</v>
      </c>
      <c r="E100" s="429" t="s">
        <v>104</v>
      </c>
      <c r="F100" s="318">
        <v>6000</v>
      </c>
      <c r="G100" s="320">
        <v>6000</v>
      </c>
      <c r="H100" s="320"/>
      <c r="I100" s="320"/>
      <c r="J100" s="320"/>
      <c r="K100" s="318">
        <v>0</v>
      </c>
      <c r="L100" s="320"/>
      <c r="M100" s="320"/>
      <c r="N100" s="320"/>
      <c r="O100" s="320"/>
      <c r="P100" s="318"/>
      <c r="Q100" s="338">
        <f aca="true" t="shared" si="20" ref="Q100:Q106">F100+K100</f>
        <v>6000</v>
      </c>
    </row>
    <row r="101" spans="1:17" s="279" customFormat="1" ht="18.75">
      <c r="A101" s="280"/>
      <c r="B101" s="479" t="s">
        <v>339</v>
      </c>
      <c r="C101" s="480" t="s">
        <v>340</v>
      </c>
      <c r="D101" s="480" t="s">
        <v>139</v>
      </c>
      <c r="E101" s="429" t="s">
        <v>81</v>
      </c>
      <c r="F101" s="318">
        <v>2184480</v>
      </c>
      <c r="G101" s="320">
        <v>2184480</v>
      </c>
      <c r="H101" s="320">
        <v>1675440</v>
      </c>
      <c r="I101" s="320">
        <v>135140</v>
      </c>
      <c r="J101" s="320"/>
      <c r="K101" s="318">
        <v>45000</v>
      </c>
      <c r="L101" s="320">
        <v>12000</v>
      </c>
      <c r="M101" s="320"/>
      <c r="N101" s="320">
        <v>400</v>
      </c>
      <c r="O101" s="320">
        <v>33000</v>
      </c>
      <c r="P101" s="318">
        <v>33000</v>
      </c>
      <c r="Q101" s="338">
        <f>F101+K101</f>
        <v>2229480</v>
      </c>
    </row>
    <row r="102" spans="1:17" s="279" customFormat="1" ht="18.75">
      <c r="A102" s="278"/>
      <c r="B102" s="479" t="s">
        <v>341</v>
      </c>
      <c r="C102" s="480" t="s">
        <v>342</v>
      </c>
      <c r="D102" s="480" t="s">
        <v>139</v>
      </c>
      <c r="E102" s="429" t="s">
        <v>82</v>
      </c>
      <c r="F102" s="318">
        <v>91460</v>
      </c>
      <c r="G102" s="320">
        <v>91460</v>
      </c>
      <c r="H102" s="320">
        <v>59750</v>
      </c>
      <c r="I102" s="320">
        <v>15960</v>
      </c>
      <c r="J102" s="320"/>
      <c r="K102" s="318">
        <v>3200</v>
      </c>
      <c r="L102" s="320">
        <v>3200</v>
      </c>
      <c r="M102" s="320"/>
      <c r="N102" s="320">
        <v>50</v>
      </c>
      <c r="O102" s="320"/>
      <c r="P102" s="318"/>
      <c r="Q102" s="338">
        <f t="shared" si="20"/>
        <v>94660</v>
      </c>
    </row>
    <row r="103" spans="1:17" s="279" customFormat="1" ht="31.5">
      <c r="A103" s="280"/>
      <c r="B103" s="458" t="s">
        <v>343</v>
      </c>
      <c r="C103" s="459" t="s">
        <v>344</v>
      </c>
      <c r="D103" s="459" t="s">
        <v>105</v>
      </c>
      <c r="E103" s="426" t="s">
        <v>439</v>
      </c>
      <c r="F103" s="318">
        <v>270220</v>
      </c>
      <c r="G103" s="331">
        <v>270220</v>
      </c>
      <c r="H103" s="331">
        <v>128450</v>
      </c>
      <c r="I103" s="331">
        <v>110580</v>
      </c>
      <c r="J103" s="331"/>
      <c r="K103" s="318">
        <v>73000</v>
      </c>
      <c r="L103" s="331">
        <v>53000</v>
      </c>
      <c r="M103" s="331"/>
      <c r="N103" s="331">
        <v>600</v>
      </c>
      <c r="O103" s="331">
        <v>20000</v>
      </c>
      <c r="P103" s="332"/>
      <c r="Q103" s="338">
        <f t="shared" si="20"/>
        <v>343220</v>
      </c>
    </row>
    <row r="104" spans="1:17" s="279" customFormat="1" ht="18.75">
      <c r="A104" s="280"/>
      <c r="B104" s="458" t="s">
        <v>345</v>
      </c>
      <c r="C104" s="459" t="s">
        <v>346</v>
      </c>
      <c r="D104" s="459" t="s">
        <v>76</v>
      </c>
      <c r="E104" s="426" t="s">
        <v>106</v>
      </c>
      <c r="F104" s="318">
        <v>564126</v>
      </c>
      <c r="G104" s="331">
        <v>564126</v>
      </c>
      <c r="H104" s="331">
        <v>366096</v>
      </c>
      <c r="I104" s="331">
        <v>115375</v>
      </c>
      <c r="J104" s="331"/>
      <c r="K104" s="318">
        <v>50000</v>
      </c>
      <c r="L104" s="331">
        <v>50000</v>
      </c>
      <c r="M104" s="331">
        <v>25000</v>
      </c>
      <c r="N104" s="331">
        <v>400</v>
      </c>
      <c r="O104" s="331"/>
      <c r="P104" s="332"/>
      <c r="Q104" s="338">
        <f t="shared" si="20"/>
        <v>614126</v>
      </c>
    </row>
    <row r="105" spans="1:17" s="35" customFormat="1" ht="20.25">
      <c r="A105" s="47"/>
      <c r="B105" s="479" t="s">
        <v>347</v>
      </c>
      <c r="C105" s="480" t="s">
        <v>348</v>
      </c>
      <c r="D105" s="480" t="s">
        <v>137</v>
      </c>
      <c r="E105" s="429" t="s">
        <v>83</v>
      </c>
      <c r="F105" s="318">
        <f>F106</f>
        <v>161760</v>
      </c>
      <c r="G105" s="318">
        <f>G106</f>
        <v>161760</v>
      </c>
      <c r="H105" s="318">
        <f>H106</f>
        <v>127315</v>
      </c>
      <c r="I105" s="320"/>
      <c r="J105" s="320"/>
      <c r="K105" s="318"/>
      <c r="L105" s="320"/>
      <c r="M105" s="320"/>
      <c r="N105" s="320"/>
      <c r="O105" s="320"/>
      <c r="P105" s="318"/>
      <c r="Q105" s="338">
        <f t="shared" si="20"/>
        <v>161760</v>
      </c>
    </row>
    <row r="106" spans="1:17" s="45" customFormat="1" ht="21" thickBot="1">
      <c r="A106" s="44"/>
      <c r="B106" s="481" t="s">
        <v>349</v>
      </c>
      <c r="C106" s="482" t="s">
        <v>350</v>
      </c>
      <c r="D106" s="482" t="s">
        <v>137</v>
      </c>
      <c r="E106" s="442" t="s">
        <v>351</v>
      </c>
      <c r="F106" s="339">
        <v>161760</v>
      </c>
      <c r="G106" s="340">
        <v>161760</v>
      </c>
      <c r="H106" s="340">
        <v>127315</v>
      </c>
      <c r="I106" s="340"/>
      <c r="J106" s="340"/>
      <c r="K106" s="339"/>
      <c r="L106" s="340"/>
      <c r="M106" s="340"/>
      <c r="N106" s="340"/>
      <c r="O106" s="340"/>
      <c r="P106" s="339"/>
      <c r="Q106" s="341">
        <f t="shared" si="20"/>
        <v>161760</v>
      </c>
    </row>
    <row r="107" spans="1:17" s="45" customFormat="1" ht="51.75" customHeight="1" thickBot="1">
      <c r="A107" s="44"/>
      <c r="B107" s="456" t="s">
        <v>360</v>
      </c>
      <c r="C107" s="457"/>
      <c r="D107" s="457"/>
      <c r="E107" s="192" t="s">
        <v>445</v>
      </c>
      <c r="F107" s="336">
        <f>F108</f>
        <v>1138400</v>
      </c>
      <c r="G107" s="336">
        <f aca="true" t="shared" si="21" ref="G107:Q107">G108</f>
        <v>1138400</v>
      </c>
      <c r="H107" s="336">
        <f t="shared" si="21"/>
        <v>0</v>
      </c>
      <c r="I107" s="336">
        <f t="shared" si="21"/>
        <v>0</v>
      </c>
      <c r="J107" s="336">
        <f t="shared" si="21"/>
        <v>0</v>
      </c>
      <c r="K107" s="336">
        <f t="shared" si="21"/>
        <v>0</v>
      </c>
      <c r="L107" s="336">
        <f t="shared" si="21"/>
        <v>0</v>
      </c>
      <c r="M107" s="336">
        <f t="shared" si="21"/>
        <v>0</v>
      </c>
      <c r="N107" s="336">
        <f t="shared" si="21"/>
        <v>0</v>
      </c>
      <c r="O107" s="336">
        <f t="shared" si="21"/>
        <v>0</v>
      </c>
      <c r="P107" s="336">
        <f t="shared" si="21"/>
        <v>0</v>
      </c>
      <c r="Q107" s="337">
        <f t="shared" si="21"/>
        <v>1138400</v>
      </c>
    </row>
    <row r="108" spans="1:17" s="45" customFormat="1" ht="51.75" customHeight="1">
      <c r="A108" s="44"/>
      <c r="B108" s="452" t="s">
        <v>27</v>
      </c>
      <c r="C108" s="453"/>
      <c r="D108" s="453"/>
      <c r="E108" s="192" t="s">
        <v>446</v>
      </c>
      <c r="F108" s="316">
        <f>F109+F110</f>
        <v>1138400</v>
      </c>
      <c r="G108" s="316">
        <f aca="true" t="shared" si="22" ref="G108:Q108">G109+G110</f>
        <v>1138400</v>
      </c>
      <c r="H108" s="316">
        <f t="shared" si="22"/>
        <v>0</v>
      </c>
      <c r="I108" s="316">
        <f t="shared" si="22"/>
        <v>0</v>
      </c>
      <c r="J108" s="316">
        <f t="shared" si="22"/>
        <v>0</v>
      </c>
      <c r="K108" s="316">
        <f t="shared" si="22"/>
        <v>0</v>
      </c>
      <c r="L108" s="316">
        <f t="shared" si="22"/>
        <v>0</v>
      </c>
      <c r="M108" s="316">
        <f t="shared" si="22"/>
        <v>0</v>
      </c>
      <c r="N108" s="316">
        <f t="shared" si="22"/>
        <v>0</v>
      </c>
      <c r="O108" s="316">
        <f t="shared" si="22"/>
        <v>0</v>
      </c>
      <c r="P108" s="316">
        <f t="shared" si="22"/>
        <v>0</v>
      </c>
      <c r="Q108" s="317">
        <f t="shared" si="22"/>
        <v>1138400</v>
      </c>
    </row>
    <row r="109" spans="1:17" s="45" customFormat="1" ht="20.25">
      <c r="A109" s="44"/>
      <c r="B109" s="483" t="s">
        <v>361</v>
      </c>
      <c r="C109" s="484" t="s">
        <v>362</v>
      </c>
      <c r="D109" s="484" t="s">
        <v>363</v>
      </c>
      <c r="E109" s="443" t="s">
        <v>364</v>
      </c>
      <c r="F109" s="321">
        <v>840000</v>
      </c>
      <c r="G109" s="323">
        <v>840000</v>
      </c>
      <c r="H109" s="323"/>
      <c r="I109" s="323"/>
      <c r="J109" s="323"/>
      <c r="K109" s="321"/>
      <c r="L109" s="323"/>
      <c r="M109" s="323"/>
      <c r="N109" s="323"/>
      <c r="O109" s="323"/>
      <c r="P109" s="321"/>
      <c r="Q109" s="342">
        <f>F109+K109</f>
        <v>840000</v>
      </c>
    </row>
    <row r="110" spans="1:17" s="45" customFormat="1" ht="20.25">
      <c r="A110" s="44"/>
      <c r="B110" s="483" t="s">
        <v>421</v>
      </c>
      <c r="C110" s="484" t="s">
        <v>422</v>
      </c>
      <c r="D110" s="484" t="s">
        <v>363</v>
      </c>
      <c r="E110" s="443" t="s">
        <v>107</v>
      </c>
      <c r="F110" s="321">
        <v>298400</v>
      </c>
      <c r="G110" s="323">
        <v>298400</v>
      </c>
      <c r="H110" s="323"/>
      <c r="I110" s="323"/>
      <c r="J110" s="323"/>
      <c r="K110" s="321"/>
      <c r="L110" s="323"/>
      <c r="M110" s="323"/>
      <c r="N110" s="323"/>
      <c r="O110" s="323"/>
      <c r="P110" s="321"/>
      <c r="Q110" s="342">
        <f>F110+K110</f>
        <v>298400</v>
      </c>
    </row>
    <row r="111" spans="1:17" ht="19.5" thickBot="1">
      <c r="A111" s="38"/>
      <c r="B111" s="485"/>
      <c r="C111" s="486"/>
      <c r="D111" s="486"/>
      <c r="E111" s="444" t="s">
        <v>113</v>
      </c>
      <c r="F111" s="326">
        <f aca="true" t="shared" si="23" ref="F111:Q111">F7+F14+F47+F60+F98+F107</f>
        <v>157920257</v>
      </c>
      <c r="G111" s="326">
        <f t="shared" si="23"/>
        <v>157920257</v>
      </c>
      <c r="H111" s="326">
        <f t="shared" si="23"/>
        <v>24662760</v>
      </c>
      <c r="I111" s="326">
        <f t="shared" si="23"/>
        <v>2227888</v>
      </c>
      <c r="J111" s="326">
        <f t="shared" si="23"/>
        <v>0</v>
      </c>
      <c r="K111" s="326">
        <f t="shared" si="23"/>
        <v>3879500</v>
      </c>
      <c r="L111" s="326">
        <f t="shared" si="23"/>
        <v>1468800</v>
      </c>
      <c r="M111" s="326">
        <f t="shared" si="23"/>
        <v>191800</v>
      </c>
      <c r="N111" s="326">
        <f t="shared" si="23"/>
        <v>38050</v>
      </c>
      <c r="O111" s="326">
        <f t="shared" si="23"/>
        <v>2410700</v>
      </c>
      <c r="P111" s="326">
        <f t="shared" si="23"/>
        <v>2350700</v>
      </c>
      <c r="Q111" s="343">
        <f t="shared" si="23"/>
        <v>161799757</v>
      </c>
    </row>
    <row r="113" spans="5:14" ht="18.75">
      <c r="E113" s="121" t="s">
        <v>142</v>
      </c>
      <c r="F113" s="488"/>
      <c r="G113" s="488"/>
      <c r="H113" s="345"/>
      <c r="N113" s="344" t="s">
        <v>143</v>
      </c>
    </row>
    <row r="114" spans="5:6" ht="18.75">
      <c r="E114" s="531" t="s">
        <v>71</v>
      </c>
      <c r="F114" s="531"/>
    </row>
    <row r="115" spans="1:17" s="627" customFormat="1" ht="18.75">
      <c r="A115" s="622"/>
      <c r="B115" s="623"/>
      <c r="C115" s="623"/>
      <c r="D115" s="623"/>
      <c r="E115" s="624"/>
      <c r="F115" s="625">
        <v>157920257</v>
      </c>
      <c r="G115" s="625">
        <v>157920257</v>
      </c>
      <c r="H115" s="625">
        <v>24662760</v>
      </c>
      <c r="I115" s="625">
        <v>2227888</v>
      </c>
      <c r="J115" s="625"/>
      <c r="K115" s="625">
        <v>3879500</v>
      </c>
      <c r="L115" s="625">
        <v>1468800</v>
      </c>
      <c r="M115" s="625">
        <v>191800</v>
      </c>
      <c r="N115" s="625">
        <v>38050</v>
      </c>
      <c r="O115" s="625">
        <v>2410700</v>
      </c>
      <c r="P115" s="625">
        <v>2350700</v>
      </c>
      <c r="Q115" s="626">
        <v>161799757</v>
      </c>
    </row>
    <row r="116" spans="6:17" ht="18.75">
      <c r="F116" s="489">
        <f aca="true" t="shared" si="24" ref="F116:Q116">F115-F111</f>
        <v>0</v>
      </c>
      <c r="G116" s="489">
        <f t="shared" si="24"/>
        <v>0</v>
      </c>
      <c r="H116" s="489">
        <f t="shared" si="24"/>
        <v>0</v>
      </c>
      <c r="I116" s="489">
        <f t="shared" si="24"/>
        <v>0</v>
      </c>
      <c r="J116" s="489">
        <f t="shared" si="24"/>
        <v>0</v>
      </c>
      <c r="K116" s="489">
        <f t="shared" si="24"/>
        <v>0</v>
      </c>
      <c r="L116" s="489">
        <f t="shared" si="24"/>
        <v>0</v>
      </c>
      <c r="M116" s="489">
        <f t="shared" si="24"/>
        <v>0</v>
      </c>
      <c r="N116" s="489">
        <f t="shared" si="24"/>
        <v>0</v>
      </c>
      <c r="O116" s="489">
        <f t="shared" si="24"/>
        <v>0</v>
      </c>
      <c r="P116" s="489">
        <f t="shared" si="24"/>
        <v>0</v>
      </c>
      <c r="Q116" s="489">
        <f t="shared" si="24"/>
        <v>0</v>
      </c>
    </row>
    <row r="117" ht="18.75">
      <c r="P117" s="489">
        <f>P115-Ф!E13</f>
        <v>0</v>
      </c>
    </row>
  </sheetData>
  <mergeCells count="19">
    <mergeCell ref="K3:P3"/>
    <mergeCell ref="A3:A5"/>
    <mergeCell ref="O4:O5"/>
    <mergeCell ref="H4:I4"/>
    <mergeCell ref="D3:D5"/>
    <mergeCell ref="B3:B5"/>
    <mergeCell ref="K4:K5"/>
    <mergeCell ref="L4:L5"/>
    <mergeCell ref="M4:N4"/>
    <mergeCell ref="O1:Q1"/>
    <mergeCell ref="E114:F114"/>
    <mergeCell ref="Q3:Q5"/>
    <mergeCell ref="F4:F5"/>
    <mergeCell ref="B2:P2"/>
    <mergeCell ref="G4:G5"/>
    <mergeCell ref="J4:J5"/>
    <mergeCell ref="F3:J3"/>
    <mergeCell ref="E3:E5"/>
    <mergeCell ref="C3:C5"/>
  </mergeCells>
  <printOptions horizontalCentered="1"/>
  <pageMargins left="0.1968503937007874" right="0.1968503937007874" top="0.15748031496062992" bottom="0.07874015748031496" header="0" footer="0"/>
  <pageSetup horizontalDpi="600" verticalDpi="600" orientation="landscape" paperSize="9" scale="50"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5"/>
  <dimension ref="A1:Q33"/>
  <sheetViews>
    <sheetView showZeros="0" view="pageBreakPreview" zoomScale="75" zoomScaleNormal="75" zoomScaleSheetLayoutView="75" workbookViewId="0" topLeftCell="A7">
      <selection activeCell="A2" sqref="A2:P2"/>
    </sheetView>
  </sheetViews>
  <sheetFormatPr defaultColWidth="9.00390625" defaultRowHeight="12.75"/>
  <cols>
    <col min="1" max="1" width="19.625" style="56" customWidth="1"/>
    <col min="2" max="2" width="17.125" style="56" customWidth="1"/>
    <col min="3" max="3" width="13.375" style="56" customWidth="1"/>
    <col min="4" max="4" width="34.375" style="56" customWidth="1"/>
    <col min="5" max="16" width="12.00390625" style="56" customWidth="1"/>
    <col min="17" max="17" width="10.375" style="56" bestFit="1" customWidth="1"/>
    <col min="18" max="16384" width="9.125" style="56" customWidth="1"/>
  </cols>
  <sheetData>
    <row r="1" spans="1:16" ht="90.75" customHeight="1">
      <c r="A1" s="57"/>
      <c r="B1" s="57"/>
      <c r="C1" s="57"/>
      <c r="D1" s="58"/>
      <c r="E1" s="58"/>
      <c r="F1" s="58"/>
      <c r="G1" s="58"/>
      <c r="H1" s="58"/>
      <c r="M1" s="570" t="s">
        <v>431</v>
      </c>
      <c r="N1" s="570"/>
      <c r="O1" s="570"/>
      <c r="P1" s="570"/>
    </row>
    <row r="2" spans="1:16" ht="24" customHeight="1">
      <c r="A2" s="578" t="s">
        <v>426</v>
      </c>
      <c r="B2" s="578"/>
      <c r="C2" s="578"/>
      <c r="D2" s="578"/>
      <c r="E2" s="578"/>
      <c r="F2" s="578"/>
      <c r="G2" s="578"/>
      <c r="H2" s="578"/>
      <c r="I2" s="578"/>
      <c r="J2" s="578"/>
      <c r="K2" s="578"/>
      <c r="L2" s="578"/>
      <c r="M2" s="578"/>
      <c r="N2" s="578"/>
      <c r="O2" s="578"/>
      <c r="P2" s="578"/>
    </row>
    <row r="3" spans="1:16" ht="19.5" customHeight="1">
      <c r="A3" s="571"/>
      <c r="B3" s="571"/>
      <c r="C3" s="571"/>
      <c r="D3" s="571"/>
      <c r="E3" s="571"/>
      <c r="F3" s="571"/>
      <c r="G3" s="571"/>
      <c r="H3" s="571"/>
      <c r="I3" s="571"/>
      <c r="J3" s="571"/>
      <c r="K3" s="571"/>
      <c r="L3" s="571"/>
      <c r="M3" s="571"/>
      <c r="N3" s="571"/>
      <c r="O3" s="571"/>
      <c r="P3" s="571"/>
    </row>
    <row r="4" spans="1:16" ht="13.5" thickBot="1">
      <c r="A4" s="57"/>
      <c r="B4" s="57"/>
      <c r="C4" s="57"/>
      <c r="D4" s="58"/>
      <c r="E4" s="58"/>
      <c r="F4" s="58"/>
      <c r="G4" s="58"/>
      <c r="H4" s="58"/>
      <c r="P4" s="57" t="s">
        <v>98</v>
      </c>
    </row>
    <row r="5" spans="1:16" ht="44.25" customHeight="1">
      <c r="A5" s="581" t="s">
        <v>164</v>
      </c>
      <c r="B5" s="581" t="s">
        <v>424</v>
      </c>
      <c r="C5" s="579" t="s">
        <v>423</v>
      </c>
      <c r="D5" s="587" t="s">
        <v>375</v>
      </c>
      <c r="E5" s="572" t="s">
        <v>162</v>
      </c>
      <c r="F5" s="573"/>
      <c r="G5" s="573"/>
      <c r="H5" s="574"/>
      <c r="I5" s="572" t="s">
        <v>41</v>
      </c>
      <c r="J5" s="573"/>
      <c r="K5" s="573"/>
      <c r="L5" s="574"/>
      <c r="M5" s="575" t="s">
        <v>425</v>
      </c>
      <c r="N5" s="576"/>
      <c r="O5" s="576"/>
      <c r="P5" s="577"/>
    </row>
    <row r="6" spans="1:16" ht="12.75" customHeight="1">
      <c r="A6" s="582"/>
      <c r="B6" s="582"/>
      <c r="C6" s="580"/>
      <c r="D6" s="588"/>
      <c r="E6" s="569" t="s">
        <v>42</v>
      </c>
      <c r="F6" s="568" t="s">
        <v>43</v>
      </c>
      <c r="G6" s="568"/>
      <c r="H6" s="583" t="s">
        <v>44</v>
      </c>
      <c r="I6" s="569" t="s">
        <v>42</v>
      </c>
      <c r="J6" s="568" t="s">
        <v>43</v>
      </c>
      <c r="K6" s="568"/>
      <c r="L6" s="583" t="s">
        <v>44</v>
      </c>
      <c r="M6" s="569" t="s">
        <v>42</v>
      </c>
      <c r="N6" s="568" t="s">
        <v>43</v>
      </c>
      <c r="O6" s="568"/>
      <c r="P6" s="583" t="s">
        <v>44</v>
      </c>
    </row>
    <row r="7" spans="1:16" ht="38.25">
      <c r="A7" s="582"/>
      <c r="B7" s="582"/>
      <c r="C7" s="580"/>
      <c r="D7" s="588"/>
      <c r="E7" s="569"/>
      <c r="F7" s="120" t="s">
        <v>117</v>
      </c>
      <c r="G7" s="120" t="s">
        <v>39</v>
      </c>
      <c r="H7" s="583"/>
      <c r="I7" s="569"/>
      <c r="J7" s="120" t="s">
        <v>117</v>
      </c>
      <c r="K7" s="120" t="s">
        <v>39</v>
      </c>
      <c r="L7" s="583"/>
      <c r="M7" s="569"/>
      <c r="N7" s="120" t="s">
        <v>117</v>
      </c>
      <c r="O7" s="120" t="s">
        <v>39</v>
      </c>
      <c r="P7" s="583"/>
    </row>
    <row r="8" spans="1:17" ht="40.5">
      <c r="A8" s="495" t="s">
        <v>178</v>
      </c>
      <c r="B8" s="495"/>
      <c r="C8" s="502"/>
      <c r="D8" s="498" t="s">
        <v>58</v>
      </c>
      <c r="E8" s="131"/>
      <c r="F8" s="125" t="s">
        <v>161</v>
      </c>
      <c r="G8" s="126"/>
      <c r="H8" s="148" t="s">
        <v>161</v>
      </c>
      <c r="I8" s="143"/>
      <c r="J8" s="127">
        <v>-10000</v>
      </c>
      <c r="K8" s="127"/>
      <c r="L8" s="132">
        <f>+J8+I8</f>
        <v>-10000</v>
      </c>
      <c r="M8" s="139"/>
      <c r="N8" s="127"/>
      <c r="O8" s="127"/>
      <c r="P8" s="132"/>
      <c r="Q8" s="59"/>
    </row>
    <row r="9" spans="1:17" ht="78.75">
      <c r="A9" s="496" t="s">
        <v>376</v>
      </c>
      <c r="B9" s="496" t="s">
        <v>377</v>
      </c>
      <c r="C9" s="503"/>
      <c r="D9" s="499" t="s">
        <v>378</v>
      </c>
      <c r="E9" s="133"/>
      <c r="F9" s="128" t="s">
        <v>161</v>
      </c>
      <c r="G9" s="128"/>
      <c r="H9" s="149" t="s">
        <v>161</v>
      </c>
      <c r="I9" s="144"/>
      <c r="J9" s="130">
        <v>-10000</v>
      </c>
      <c r="K9" s="130"/>
      <c r="L9" s="134">
        <v>-10000</v>
      </c>
      <c r="M9" s="140"/>
      <c r="N9" s="130"/>
      <c r="O9" s="130"/>
      <c r="P9" s="134"/>
      <c r="Q9" s="59"/>
    </row>
    <row r="10" spans="1:17" ht="47.25">
      <c r="A10" s="497" t="s">
        <v>379</v>
      </c>
      <c r="B10" s="497" t="s">
        <v>380</v>
      </c>
      <c r="C10" s="504" t="s">
        <v>129</v>
      </c>
      <c r="D10" s="500" t="s">
        <v>140</v>
      </c>
      <c r="E10" s="150"/>
      <c r="F10" s="128" t="s">
        <v>161</v>
      </c>
      <c r="G10" s="128"/>
      <c r="H10" s="149" t="s">
        <v>161</v>
      </c>
      <c r="I10" s="144"/>
      <c r="J10" s="130"/>
      <c r="K10" s="130"/>
      <c r="L10" s="134"/>
      <c r="M10" s="140"/>
      <c r="N10" s="112">
        <v>10000</v>
      </c>
      <c r="O10" s="112"/>
      <c r="P10" s="124">
        <v>10000</v>
      </c>
      <c r="Q10" s="59"/>
    </row>
    <row r="11" spans="1:17" ht="48.75" thickBot="1">
      <c r="A11" s="109" t="s">
        <v>381</v>
      </c>
      <c r="B11" s="501" t="s">
        <v>382</v>
      </c>
      <c r="C11" s="505" t="s">
        <v>129</v>
      </c>
      <c r="D11" s="506" t="s">
        <v>84</v>
      </c>
      <c r="E11" s="151"/>
      <c r="F11" s="110"/>
      <c r="G11" s="110"/>
      <c r="H11" s="152"/>
      <c r="I11" s="145"/>
      <c r="J11" s="111">
        <v>-10000</v>
      </c>
      <c r="K11" s="111"/>
      <c r="L11" s="146">
        <f>+J11+I11</f>
        <v>-10000</v>
      </c>
      <c r="M11" s="141"/>
      <c r="N11" s="112">
        <v>-10000</v>
      </c>
      <c r="O11" s="112"/>
      <c r="P11" s="124">
        <v>-10000</v>
      </c>
      <c r="Q11" s="59"/>
    </row>
    <row r="12" spans="1:17" ht="27.75" customHeight="1" thickBot="1">
      <c r="A12" s="584" t="s">
        <v>117</v>
      </c>
      <c r="B12" s="585"/>
      <c r="C12" s="585"/>
      <c r="D12" s="586"/>
      <c r="E12" s="135"/>
      <c r="F12" s="136">
        <v>10000</v>
      </c>
      <c r="G12" s="136"/>
      <c r="H12" s="153">
        <v>10000</v>
      </c>
      <c r="I12" s="147"/>
      <c r="J12" s="137">
        <v>-10000</v>
      </c>
      <c r="K12" s="137"/>
      <c r="L12" s="138">
        <f>+J12+I12</f>
        <v>-10000</v>
      </c>
      <c r="M12" s="142"/>
      <c r="N12" s="137"/>
      <c r="O12" s="137"/>
      <c r="P12" s="138">
        <f>P8</f>
        <v>0</v>
      </c>
      <c r="Q12" s="59"/>
    </row>
    <row r="13" spans="1:3" ht="15.75">
      <c r="A13" s="60"/>
      <c r="B13" s="60"/>
      <c r="C13" s="60"/>
    </row>
    <row r="14" spans="1:14" ht="18.75">
      <c r="A14" s="92" t="s">
        <v>142</v>
      </c>
      <c r="B14" s="92"/>
      <c r="C14" s="9"/>
      <c r="D14" s="9"/>
      <c r="E14" s="9"/>
      <c r="F14" s="9"/>
      <c r="G14" s="9"/>
      <c r="H14" s="9"/>
      <c r="I14" s="91"/>
      <c r="J14" s="32"/>
      <c r="K14" s="32"/>
      <c r="L14" s="32"/>
      <c r="M14" s="32"/>
      <c r="N14" s="32"/>
    </row>
    <row r="15" spans="1:15" ht="18.75">
      <c r="A15" s="531" t="s">
        <v>71</v>
      </c>
      <c r="B15" s="531"/>
      <c r="C15" s="531"/>
      <c r="D15" s="32"/>
      <c r="E15" s="32"/>
      <c r="F15" s="32"/>
      <c r="G15" s="32"/>
      <c r="H15" s="32"/>
      <c r="I15" s="32"/>
      <c r="J15" s="32"/>
      <c r="K15" s="32"/>
      <c r="L15" s="32"/>
      <c r="M15" s="32"/>
      <c r="N15" s="32"/>
      <c r="O15" s="92" t="s">
        <v>143</v>
      </c>
    </row>
    <row r="16" spans="1:3" ht="15.75">
      <c r="A16" s="60"/>
      <c r="B16" s="60"/>
      <c r="C16" s="60"/>
    </row>
    <row r="17" spans="1:3" ht="15.75">
      <c r="A17" s="61"/>
      <c r="B17" s="61"/>
      <c r="C17" s="61"/>
    </row>
    <row r="18" spans="1:3" ht="15.75">
      <c r="A18" s="61"/>
      <c r="B18" s="61"/>
      <c r="C18" s="61"/>
    </row>
    <row r="19" spans="1:3" ht="15.75">
      <c r="A19" s="61"/>
      <c r="B19" s="61"/>
      <c r="C19" s="61"/>
    </row>
    <row r="20" spans="1:3" ht="15.75">
      <c r="A20" s="61"/>
      <c r="B20" s="61"/>
      <c r="C20" s="61"/>
    </row>
    <row r="21" spans="1:3" ht="15.75">
      <c r="A21" s="61"/>
      <c r="B21" s="61"/>
      <c r="C21" s="61"/>
    </row>
    <row r="22" spans="1:3" ht="15.75">
      <c r="A22" s="61"/>
      <c r="B22" s="61"/>
      <c r="C22" s="61"/>
    </row>
    <row r="23" spans="1:3" ht="15.75">
      <c r="A23" s="61"/>
      <c r="B23" s="61"/>
      <c r="C23" s="61"/>
    </row>
    <row r="24" spans="1:3" ht="15.75">
      <c r="A24" s="61"/>
      <c r="B24" s="61"/>
      <c r="C24" s="61"/>
    </row>
    <row r="25" spans="1:3" ht="15.75">
      <c r="A25" s="61"/>
      <c r="B25" s="61"/>
      <c r="C25" s="61"/>
    </row>
    <row r="26" spans="1:3" ht="15.75">
      <c r="A26" s="61"/>
      <c r="B26" s="61"/>
      <c r="C26" s="61"/>
    </row>
    <row r="27" spans="1:3" ht="15.75">
      <c r="A27" s="61"/>
      <c r="B27" s="61"/>
      <c r="C27" s="61"/>
    </row>
    <row r="28" spans="1:3" ht="15.75">
      <c r="A28" s="61"/>
      <c r="B28" s="61"/>
      <c r="C28" s="61"/>
    </row>
    <row r="29" spans="1:3" ht="15.75">
      <c r="A29" s="61"/>
      <c r="B29" s="61"/>
      <c r="C29" s="61"/>
    </row>
    <row r="30" spans="1:3" ht="15.75">
      <c r="A30" s="61"/>
      <c r="B30" s="61"/>
      <c r="C30" s="61"/>
    </row>
    <row r="31" spans="1:3" ht="15.75">
      <c r="A31" s="61"/>
      <c r="B31" s="61"/>
      <c r="C31" s="61"/>
    </row>
    <row r="32" spans="1:3" ht="15.75">
      <c r="A32" s="61"/>
      <c r="B32" s="61"/>
      <c r="C32" s="61"/>
    </row>
    <row r="33" spans="1:3" ht="15.75">
      <c r="A33" s="61"/>
      <c r="B33" s="61"/>
      <c r="C33" s="61"/>
    </row>
  </sheetData>
  <sheetProtection formatCells="0" formatColumns="0" formatRows="0" insertColumns="0" insertRows="0" insertHyperlinks="0" deleteColumns="0" deleteRows="0" sort="0" autoFilter="0" pivotTables="0"/>
  <mergeCells count="21">
    <mergeCell ref="H6:H7"/>
    <mergeCell ref="P6:P7"/>
    <mergeCell ref="L6:L7"/>
    <mergeCell ref="A15:C15"/>
    <mergeCell ref="J6:K6"/>
    <mergeCell ref="B5:B7"/>
    <mergeCell ref="A12:D12"/>
    <mergeCell ref="D5:D7"/>
    <mergeCell ref="E5:H5"/>
    <mergeCell ref="F6:G6"/>
    <mergeCell ref="E6:E7"/>
    <mergeCell ref="N6:O6"/>
    <mergeCell ref="I6:I7"/>
    <mergeCell ref="M1:P1"/>
    <mergeCell ref="A3:P3"/>
    <mergeCell ref="I5:L5"/>
    <mergeCell ref="M5:P5"/>
    <mergeCell ref="A2:P2"/>
    <mergeCell ref="C5:C7"/>
    <mergeCell ref="A5:A7"/>
    <mergeCell ref="M6:M7"/>
  </mergeCells>
  <printOptions horizontalCentered="1"/>
  <pageMargins left="0.1968503937007874" right="0.1968503937007874" top="0.3937007874015748" bottom="0.3937007874015748"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codeName="Лист47"/>
  <dimension ref="A1:V70"/>
  <sheetViews>
    <sheetView showZeros="0" view="pageBreakPreview" zoomScale="75" zoomScaleNormal="75" zoomScaleSheetLayoutView="75" workbookViewId="0" topLeftCell="A7">
      <selection activeCell="C20" sqref="C20:D20"/>
    </sheetView>
  </sheetViews>
  <sheetFormatPr defaultColWidth="9.00390625" defaultRowHeight="12.75"/>
  <cols>
    <col min="1" max="1" width="41.375" style="52" customWidth="1"/>
    <col min="2" max="2" width="32.25390625" style="52" customWidth="1"/>
    <col min="3" max="4" width="25.125" style="52" customWidth="1"/>
    <col min="5" max="5" width="19.375" style="52" customWidth="1"/>
    <col min="6" max="6" width="8.75390625" style="52" customWidth="1"/>
    <col min="7" max="7" width="8.875" style="52" hidden="1" customWidth="1"/>
    <col min="8" max="8" width="0.12890625" style="52" customWidth="1"/>
    <col min="9" max="9" width="8.875" style="52" hidden="1" customWidth="1"/>
    <col min="10" max="17" width="8.875" style="52" customWidth="1"/>
    <col min="18" max="18" width="6.625" style="52" customWidth="1"/>
    <col min="19" max="21" width="8.875" style="52" customWidth="1"/>
    <col min="22" max="22" width="11.00390625" style="52" customWidth="1"/>
    <col min="23" max="16384" width="8.875" style="52" customWidth="1"/>
  </cols>
  <sheetData>
    <row r="1" spans="1:22" ht="79.5" customHeight="1">
      <c r="A1" s="103"/>
      <c r="B1" s="66"/>
      <c r="C1" s="66"/>
      <c r="D1" s="589" t="s">
        <v>0</v>
      </c>
      <c r="E1" s="589"/>
      <c r="F1" s="103"/>
      <c r="S1" s="66"/>
      <c r="T1" s="66"/>
      <c r="U1" s="66"/>
      <c r="V1" s="66"/>
    </row>
    <row r="2" spans="1:19" ht="33.75" customHeight="1">
      <c r="A2" s="590" t="s">
        <v>365</v>
      </c>
      <c r="B2" s="590"/>
      <c r="C2" s="590"/>
      <c r="D2" s="590"/>
      <c r="E2" s="590"/>
      <c r="N2" s="101"/>
      <c r="O2" s="101"/>
      <c r="P2" s="101"/>
      <c r="Q2" s="101"/>
      <c r="R2" s="101"/>
      <c r="S2" s="101"/>
    </row>
    <row r="3" spans="2:19" ht="16.5" customHeight="1" thickBot="1">
      <c r="B3" s="53"/>
      <c r="C3" s="53"/>
      <c r="D3" s="53"/>
      <c r="N3" s="101"/>
      <c r="O3" s="101"/>
      <c r="P3" s="101"/>
      <c r="Q3" s="101"/>
      <c r="R3" s="101"/>
      <c r="S3" s="101"/>
    </row>
    <row r="4" spans="1:5" ht="33.75" customHeight="1">
      <c r="A4" s="591" t="s">
        <v>57</v>
      </c>
      <c r="B4" s="172" t="s">
        <v>1</v>
      </c>
      <c r="C4" s="593" t="s">
        <v>2</v>
      </c>
      <c r="D4" s="594"/>
      <c r="E4" s="595" t="s">
        <v>53</v>
      </c>
    </row>
    <row r="5" spans="1:5" ht="48" customHeight="1">
      <c r="A5" s="592"/>
      <c r="B5" s="159" t="s">
        <v>364</v>
      </c>
      <c r="C5" s="164" t="s">
        <v>6</v>
      </c>
      <c r="D5" s="165" t="s">
        <v>447</v>
      </c>
      <c r="E5" s="596"/>
    </row>
    <row r="6" spans="1:5" ht="18" customHeight="1">
      <c r="A6" s="592"/>
      <c r="B6" s="169">
        <v>7618700</v>
      </c>
      <c r="C6" s="170" t="s">
        <v>421</v>
      </c>
      <c r="D6" s="171" t="s">
        <v>421</v>
      </c>
      <c r="E6" s="597"/>
    </row>
    <row r="7" spans="1:5" ht="14.25" customHeight="1">
      <c r="A7" s="156">
        <v>1</v>
      </c>
      <c r="B7" s="169" t="s">
        <v>74</v>
      </c>
      <c r="C7" s="170" t="s">
        <v>13</v>
      </c>
      <c r="D7" s="171" t="s">
        <v>14</v>
      </c>
      <c r="E7" s="519">
        <v>5</v>
      </c>
    </row>
    <row r="8" spans="1:5" ht="20.25">
      <c r="A8" s="157" t="s">
        <v>5</v>
      </c>
      <c r="B8" s="160"/>
      <c r="C8" s="166">
        <v>11000</v>
      </c>
      <c r="D8" s="167">
        <v>236900</v>
      </c>
      <c r="E8" s="162">
        <f>B8+C8+D8</f>
        <v>247900</v>
      </c>
    </row>
    <row r="9" spans="1:5" ht="20.25">
      <c r="A9" s="157" t="s">
        <v>4</v>
      </c>
      <c r="B9" s="160"/>
      <c r="C9" s="166">
        <v>12000</v>
      </c>
      <c r="D9" s="167"/>
      <c r="E9" s="162">
        <f aca="true" t="shared" si="0" ref="E9:E20">B9+C9+D9</f>
        <v>12000</v>
      </c>
    </row>
    <row r="10" spans="1:5" ht="20.25">
      <c r="A10" s="157" t="s">
        <v>153</v>
      </c>
      <c r="B10" s="160">
        <v>163900</v>
      </c>
      <c r="C10" s="166">
        <v>2500</v>
      </c>
      <c r="D10" s="167"/>
      <c r="E10" s="162">
        <f t="shared" si="0"/>
        <v>166400</v>
      </c>
    </row>
    <row r="11" spans="1:5" ht="20.25">
      <c r="A11" s="157" t="s">
        <v>366</v>
      </c>
      <c r="B11" s="160">
        <v>72000</v>
      </c>
      <c r="C11" s="166">
        <v>5000</v>
      </c>
      <c r="D11" s="167"/>
      <c r="E11" s="162">
        <f t="shared" si="0"/>
        <v>77000</v>
      </c>
    </row>
    <row r="12" spans="1:5" ht="20.25">
      <c r="A12" s="157" t="s">
        <v>154</v>
      </c>
      <c r="B12" s="160">
        <v>16500</v>
      </c>
      <c r="C12" s="166">
        <v>7000</v>
      </c>
      <c r="D12" s="167"/>
      <c r="E12" s="162">
        <f t="shared" si="0"/>
        <v>23500</v>
      </c>
    </row>
    <row r="13" spans="1:5" ht="20.25">
      <c r="A13" s="157" t="s">
        <v>155</v>
      </c>
      <c r="B13" s="160">
        <v>36600</v>
      </c>
      <c r="C13" s="166">
        <v>6000</v>
      </c>
      <c r="D13" s="167"/>
      <c r="E13" s="162">
        <f t="shared" si="0"/>
        <v>42600</v>
      </c>
    </row>
    <row r="14" spans="1:5" ht="20.25">
      <c r="A14" s="157" t="s">
        <v>367</v>
      </c>
      <c r="B14" s="160">
        <v>196400</v>
      </c>
      <c r="C14" s="166">
        <v>1000</v>
      </c>
      <c r="D14" s="167"/>
      <c r="E14" s="162">
        <f t="shared" si="0"/>
        <v>197400</v>
      </c>
    </row>
    <row r="15" spans="1:5" ht="20.25">
      <c r="A15" s="157" t="s">
        <v>156</v>
      </c>
      <c r="B15" s="160">
        <v>9600</v>
      </c>
      <c r="C15" s="166"/>
      <c r="D15" s="167"/>
      <c r="E15" s="162">
        <f t="shared" si="0"/>
        <v>9600</v>
      </c>
    </row>
    <row r="16" spans="1:5" ht="20.25">
      <c r="A16" s="157" t="s">
        <v>157</v>
      </c>
      <c r="B16" s="160">
        <v>96000</v>
      </c>
      <c r="C16" s="166">
        <v>7500</v>
      </c>
      <c r="D16" s="167"/>
      <c r="E16" s="162">
        <f t="shared" si="0"/>
        <v>103500</v>
      </c>
    </row>
    <row r="17" spans="1:5" ht="20.25">
      <c r="A17" s="157" t="s">
        <v>429</v>
      </c>
      <c r="B17" s="160">
        <v>202000</v>
      </c>
      <c r="C17" s="166">
        <v>5000</v>
      </c>
      <c r="D17" s="167"/>
      <c r="E17" s="162">
        <f t="shared" si="0"/>
        <v>207000</v>
      </c>
    </row>
    <row r="18" spans="1:5" ht="20.25">
      <c r="A18" s="157" t="s">
        <v>3</v>
      </c>
      <c r="B18" s="160"/>
      <c r="C18" s="166">
        <v>2000</v>
      </c>
      <c r="D18" s="167"/>
      <c r="E18" s="162">
        <f t="shared" si="0"/>
        <v>2000</v>
      </c>
    </row>
    <row r="19" spans="1:5" ht="20.25">
      <c r="A19" s="157" t="s">
        <v>158</v>
      </c>
      <c r="B19" s="160">
        <v>47000</v>
      </c>
      <c r="C19" s="166">
        <v>2500</v>
      </c>
      <c r="D19" s="167"/>
      <c r="E19" s="162">
        <f t="shared" si="0"/>
        <v>49500</v>
      </c>
    </row>
    <row r="20" spans="1:5" ht="19.5" thickBot="1">
      <c r="A20" s="158" t="s">
        <v>62</v>
      </c>
      <c r="B20" s="161">
        <f>SUM(B10:B19)</f>
        <v>840000</v>
      </c>
      <c r="C20" s="168">
        <f>SUM(C8:C19)</f>
        <v>61500</v>
      </c>
      <c r="D20" s="155">
        <f>SUM(D8:D19)</f>
        <v>236900</v>
      </c>
      <c r="E20" s="163">
        <f t="shared" si="0"/>
        <v>1138400</v>
      </c>
    </row>
    <row r="21" spans="1:5" ht="18.75">
      <c r="A21" s="96"/>
      <c r="B21" s="97"/>
      <c r="C21" s="97"/>
      <c r="D21" s="97"/>
      <c r="E21" s="97"/>
    </row>
    <row r="22" spans="1:10" ht="18.75">
      <c r="A22" s="92" t="s">
        <v>142</v>
      </c>
      <c r="B22" s="9"/>
      <c r="C22" s="9"/>
      <c r="D22" s="9"/>
      <c r="E22" s="32"/>
      <c r="F22" s="32"/>
      <c r="G22" s="32"/>
      <c r="H22" s="32"/>
      <c r="I22" s="32"/>
      <c r="J22" s="92"/>
    </row>
    <row r="23" spans="1:10" ht="18.75">
      <c r="A23" s="102" t="s">
        <v>71</v>
      </c>
      <c r="B23" s="32"/>
      <c r="C23" s="32"/>
      <c r="D23" s="32"/>
      <c r="E23" s="92" t="s">
        <v>143</v>
      </c>
      <c r="F23" s="32"/>
      <c r="G23" s="32"/>
      <c r="H23" s="32"/>
      <c r="I23" s="32"/>
      <c r="J23" s="32"/>
    </row>
    <row r="24" spans="2:5" ht="12.75">
      <c r="B24" s="54"/>
      <c r="C24" s="54"/>
      <c r="D24" s="54"/>
      <c r="E24" s="364">
        <f>E20-'В3'!Q108</f>
        <v>0</v>
      </c>
    </row>
    <row r="25" spans="2:4" ht="12.75">
      <c r="B25" s="54"/>
      <c r="C25" s="54"/>
      <c r="D25" s="54"/>
    </row>
    <row r="26" spans="2:4" ht="12.75">
      <c r="B26" s="54"/>
      <c r="C26" s="54"/>
      <c r="D26" s="54"/>
    </row>
    <row r="27" spans="2:4" ht="12.75">
      <c r="B27" s="54"/>
      <c r="C27" s="54"/>
      <c r="D27" s="54"/>
    </row>
    <row r="28" spans="2:4" ht="12.75">
      <c r="B28" s="54"/>
      <c r="C28" s="54"/>
      <c r="D28" s="54"/>
    </row>
    <row r="29" spans="2:4" ht="12.75">
      <c r="B29" s="54"/>
      <c r="C29" s="54"/>
      <c r="D29" s="54"/>
    </row>
    <row r="30" spans="2:4" ht="12.75">
      <c r="B30" s="54"/>
      <c r="C30" s="54"/>
      <c r="D30" s="54"/>
    </row>
    <row r="31" spans="2:4" ht="12.75">
      <c r="B31" s="54"/>
      <c r="C31" s="54"/>
      <c r="D31" s="54"/>
    </row>
    <row r="32" spans="2:4" ht="12.75">
      <c r="B32" s="54"/>
      <c r="C32" s="54"/>
      <c r="D32" s="54"/>
    </row>
    <row r="33" spans="2:4" ht="12.75">
      <c r="B33" s="54"/>
      <c r="C33" s="54"/>
      <c r="D33" s="54"/>
    </row>
    <row r="34" spans="2:4" ht="12.75">
      <c r="B34" s="54"/>
      <c r="C34" s="54"/>
      <c r="D34" s="54"/>
    </row>
    <row r="35" spans="2:4" ht="12.75">
      <c r="B35" s="54"/>
      <c r="C35" s="54"/>
      <c r="D35" s="54"/>
    </row>
    <row r="36" spans="2:4" ht="12.75">
      <c r="B36" s="54"/>
      <c r="C36" s="54"/>
      <c r="D36" s="54"/>
    </row>
    <row r="37" spans="2:4" ht="12.75">
      <c r="B37" s="54"/>
      <c r="C37" s="54"/>
      <c r="D37" s="54"/>
    </row>
    <row r="38" spans="2:5" ht="12.75">
      <c r="B38" s="54"/>
      <c r="C38" s="54"/>
      <c r="D38" s="54"/>
      <c r="E38" s="154">
        <f>E20-'В3'!Q108</f>
        <v>0</v>
      </c>
    </row>
    <row r="39" spans="2:4" ht="12.75">
      <c r="B39" s="54"/>
      <c r="C39" s="54"/>
      <c r="D39" s="54"/>
    </row>
    <row r="40" spans="2:5" ht="67.5" customHeight="1">
      <c r="B40" s="54"/>
      <c r="C40" s="54"/>
      <c r="D40" s="54"/>
      <c r="E40" s="66"/>
    </row>
    <row r="41" spans="2:4" ht="12.75">
      <c r="B41" s="54"/>
      <c r="C41" s="54"/>
      <c r="D41" s="54"/>
    </row>
    <row r="42" spans="2:5" ht="12.75" customHeight="1">
      <c r="B42" s="100"/>
      <c r="C42" s="100"/>
      <c r="D42" s="100"/>
      <c r="E42" s="99"/>
    </row>
    <row r="43" spans="1:5" ht="12.75" customHeight="1">
      <c r="A43" s="99"/>
      <c r="B43" s="100"/>
      <c r="C43" s="100"/>
      <c r="D43" s="100"/>
      <c r="E43" s="99"/>
    </row>
    <row r="44" spans="1:5" ht="12.75" customHeight="1">
      <c r="A44" s="99"/>
      <c r="B44" s="100"/>
      <c r="C44" s="100"/>
      <c r="D44" s="100"/>
      <c r="E44" s="99"/>
    </row>
    <row r="45" spans="1:5" ht="37.5" customHeight="1">
      <c r="A45" s="99"/>
      <c r="B45" s="100"/>
      <c r="C45" s="100"/>
      <c r="D45" s="100"/>
      <c r="E45" s="99"/>
    </row>
    <row r="46" spans="2:4" ht="12.75">
      <c r="B46" s="54"/>
      <c r="C46" s="54"/>
      <c r="D46" s="54"/>
    </row>
    <row r="47" spans="2:4" ht="12.75">
      <c r="B47" s="54"/>
      <c r="C47" s="54"/>
      <c r="D47" s="54"/>
    </row>
    <row r="48" spans="2:4" ht="12.75">
      <c r="B48" s="54"/>
      <c r="C48" s="54"/>
      <c r="D48" s="54"/>
    </row>
    <row r="49" spans="2:4" ht="12.75">
      <c r="B49" s="54"/>
      <c r="C49" s="54"/>
      <c r="D49" s="54"/>
    </row>
    <row r="50" spans="2:4" ht="12.75">
      <c r="B50" s="54"/>
      <c r="C50" s="54"/>
      <c r="D50" s="54"/>
    </row>
    <row r="51" spans="2:4" ht="12.75">
      <c r="B51" s="54"/>
      <c r="C51" s="54"/>
      <c r="D51" s="54"/>
    </row>
    <row r="52" spans="2:4" ht="12.75">
      <c r="B52" s="54"/>
      <c r="C52" s="54"/>
      <c r="D52" s="54"/>
    </row>
    <row r="53" spans="2:4" ht="12.75">
      <c r="B53" s="54"/>
      <c r="C53" s="54"/>
      <c r="D53" s="54"/>
    </row>
    <row r="54" spans="2:4" ht="12.75">
      <c r="B54" s="54"/>
      <c r="C54" s="54"/>
      <c r="D54" s="54"/>
    </row>
    <row r="55" spans="2:4" ht="12.75">
      <c r="B55" s="54"/>
      <c r="C55" s="54"/>
      <c r="D55" s="54"/>
    </row>
    <row r="56" spans="2:4" ht="12.75">
      <c r="B56" s="54"/>
      <c r="C56" s="54"/>
      <c r="D56" s="54"/>
    </row>
    <row r="57" spans="2:4" ht="12.75">
      <c r="B57" s="54"/>
      <c r="C57" s="54"/>
      <c r="D57" s="54"/>
    </row>
    <row r="58" spans="2:4" ht="12.75">
      <c r="B58" s="54"/>
      <c r="C58" s="54"/>
      <c r="D58" s="54"/>
    </row>
    <row r="59" spans="2:4" ht="12.75">
      <c r="B59" s="54"/>
      <c r="C59" s="54"/>
      <c r="D59" s="54"/>
    </row>
    <row r="60" spans="2:4" ht="12.75">
      <c r="B60" s="54"/>
      <c r="C60" s="54"/>
      <c r="D60" s="54"/>
    </row>
    <row r="61" spans="2:4" ht="12.75">
      <c r="B61" s="54"/>
      <c r="C61" s="54"/>
      <c r="D61" s="54"/>
    </row>
    <row r="62" spans="2:4" ht="12.75">
      <c r="B62" s="54"/>
      <c r="C62" s="54"/>
      <c r="D62" s="54"/>
    </row>
    <row r="63" spans="2:4" ht="12.75">
      <c r="B63" s="54"/>
      <c r="C63" s="54"/>
      <c r="D63" s="54"/>
    </row>
    <row r="64" spans="2:4" ht="12.75">
      <c r="B64" s="54"/>
      <c r="C64" s="54"/>
      <c r="D64" s="54"/>
    </row>
    <row r="65" spans="2:4" ht="12.75">
      <c r="B65" s="54"/>
      <c r="C65" s="54"/>
      <c r="D65" s="54"/>
    </row>
    <row r="66" spans="2:4" ht="12.75">
      <c r="B66" s="54"/>
      <c r="C66" s="54"/>
      <c r="D66" s="54"/>
    </row>
    <row r="67" spans="2:4" ht="12.75">
      <c r="B67" s="54"/>
      <c r="C67" s="54"/>
      <c r="D67" s="54"/>
    </row>
    <row r="68" spans="2:4" ht="12.75">
      <c r="B68" s="54"/>
      <c r="C68" s="54"/>
      <c r="D68" s="54"/>
    </row>
    <row r="69" spans="2:4" ht="12.75">
      <c r="B69" s="54"/>
      <c r="C69" s="54"/>
      <c r="D69" s="54"/>
    </row>
    <row r="70" spans="2:4" ht="12.75">
      <c r="B70" s="54"/>
      <c r="C70" s="54"/>
      <c r="D70" s="54"/>
    </row>
  </sheetData>
  <mergeCells count="5">
    <mergeCell ref="D1:E1"/>
    <mergeCell ref="A2:E2"/>
    <mergeCell ref="A4:A6"/>
    <mergeCell ref="C4:D4"/>
    <mergeCell ref="E4:E6"/>
  </mergeCells>
  <printOptions horizontalCentered="1"/>
  <pageMargins left="0.31496062992125984" right="0.1968503937007874" top="0.5118110236220472" bottom="0.15748031496062992" header="0" footer="0.15748031496062992"/>
  <pageSetup horizontalDpi="600" verticalDpi="600" orientation="landscape" paperSize="9" scale="85" r:id="rId1"/>
  <headerFooter alignWithMargins="0">
    <oddFooter>&amp;C
</oddFooter>
  </headerFooter>
  <rowBreaks count="1" manualBreakCount="1">
    <brk id="37" max="21" man="1"/>
  </rowBreaks>
  <colBreaks count="1" manualBreakCount="1">
    <brk id="9" max="53" man="1"/>
  </colBreaks>
</worksheet>
</file>

<file path=xl/worksheets/sheet6.xml><?xml version="1.0" encoding="utf-8"?>
<worksheet xmlns="http://schemas.openxmlformats.org/spreadsheetml/2006/main" xmlns:r="http://schemas.openxmlformats.org/officeDocument/2006/relationships">
  <sheetPr codeName="Лист43"/>
  <dimension ref="A1:K548"/>
  <sheetViews>
    <sheetView showZeros="0" view="pageBreakPreview" zoomScale="75" zoomScaleNormal="75" zoomScaleSheetLayoutView="75" workbookViewId="0" topLeftCell="A14">
      <selection activeCell="F20" sqref="F20"/>
    </sheetView>
  </sheetViews>
  <sheetFormatPr defaultColWidth="9.00390625" defaultRowHeight="12.75"/>
  <cols>
    <col min="1" max="1" width="15.00390625" style="0" customWidth="1"/>
    <col min="2" max="2" width="11.25390625" style="0" customWidth="1"/>
    <col min="3" max="3" width="10.375" style="0" customWidth="1"/>
    <col min="4" max="4" width="54.00390625" style="0" customWidth="1"/>
    <col min="5" max="5" width="58.75390625" style="0" customWidth="1"/>
    <col min="6" max="7" width="13.25390625" style="0" customWidth="1"/>
    <col min="8" max="8" width="14.625" style="0" customWidth="1"/>
    <col min="9" max="9" width="15.75390625" style="0" customWidth="1"/>
  </cols>
  <sheetData>
    <row r="1" spans="1:9" ht="65.25" customHeight="1">
      <c r="A1" s="17"/>
      <c r="B1" s="17"/>
      <c r="C1" s="17"/>
      <c r="D1" s="17"/>
      <c r="E1" s="17"/>
      <c r="F1" s="598" t="s">
        <v>8</v>
      </c>
      <c r="G1" s="598"/>
      <c r="H1" s="598"/>
      <c r="I1" s="598"/>
    </row>
    <row r="2" spans="1:9" ht="15" customHeight="1">
      <c r="A2" s="17"/>
      <c r="B2" s="17"/>
      <c r="C2" s="17"/>
      <c r="D2" s="17"/>
      <c r="E2" s="17"/>
      <c r="F2" s="17"/>
      <c r="G2" s="17"/>
      <c r="H2" s="22"/>
      <c r="I2" s="22"/>
    </row>
    <row r="3" spans="1:9" ht="15" customHeight="1" hidden="1">
      <c r="A3" s="17"/>
      <c r="B3" s="17"/>
      <c r="C3" s="17"/>
      <c r="D3" s="17"/>
      <c r="E3" s="17"/>
      <c r="F3" s="17"/>
      <c r="G3" s="17"/>
      <c r="H3" s="22"/>
      <c r="I3" s="22"/>
    </row>
    <row r="4" spans="1:9" ht="12.75" customHeight="1" hidden="1">
      <c r="A4" s="17"/>
      <c r="B4" s="17"/>
      <c r="C4" s="17"/>
      <c r="D4" s="17"/>
      <c r="E4" s="17"/>
      <c r="F4" s="17"/>
      <c r="G4" s="17"/>
      <c r="H4" s="18"/>
      <c r="I4" s="19"/>
    </row>
    <row r="5" spans="1:9" ht="15.75" customHeight="1">
      <c r="A5" s="599" t="s">
        <v>368</v>
      </c>
      <c r="B5" s="599"/>
      <c r="C5" s="599"/>
      <c r="D5" s="599"/>
      <c r="E5" s="599"/>
      <c r="F5" s="599"/>
      <c r="G5" s="599"/>
      <c r="H5" s="599"/>
      <c r="I5" s="599"/>
    </row>
    <row r="6" spans="1:9" ht="12.75">
      <c r="A6" s="599"/>
      <c r="B6" s="599"/>
      <c r="C6" s="599"/>
      <c r="D6" s="599"/>
      <c r="E6" s="599"/>
      <c r="F6" s="599"/>
      <c r="G6" s="599"/>
      <c r="H6" s="599"/>
      <c r="I6" s="599"/>
    </row>
    <row r="7" spans="1:9" ht="23.25" thickBot="1">
      <c r="A7" s="108"/>
      <c r="B7" s="108"/>
      <c r="C7" s="108"/>
      <c r="D7" s="108"/>
      <c r="E7" s="108"/>
      <c r="F7" s="108"/>
      <c r="G7" s="108"/>
      <c r="H7" s="108"/>
      <c r="I7" s="23" t="s">
        <v>98</v>
      </c>
    </row>
    <row r="8" spans="1:9" ht="13.5" customHeight="1">
      <c r="A8" s="603" t="s">
        <v>164</v>
      </c>
      <c r="B8" s="603" t="s">
        <v>424</v>
      </c>
      <c r="C8" s="606" t="s">
        <v>423</v>
      </c>
      <c r="D8" s="609" t="s">
        <v>375</v>
      </c>
      <c r="E8" s="613" t="s">
        <v>54</v>
      </c>
      <c r="F8" s="613" t="s">
        <v>48</v>
      </c>
      <c r="G8" s="613" t="s">
        <v>47</v>
      </c>
      <c r="H8" s="613" t="s">
        <v>49</v>
      </c>
      <c r="I8" s="611" t="s">
        <v>50</v>
      </c>
    </row>
    <row r="9" spans="1:9" ht="38.25" customHeight="1">
      <c r="A9" s="604"/>
      <c r="B9" s="604"/>
      <c r="C9" s="607"/>
      <c r="D9" s="610"/>
      <c r="E9" s="614"/>
      <c r="F9" s="614"/>
      <c r="G9" s="614"/>
      <c r="H9" s="614"/>
      <c r="I9" s="612"/>
    </row>
    <row r="10" spans="1:9" ht="31.5" customHeight="1" thickBot="1">
      <c r="A10" s="605"/>
      <c r="B10" s="605"/>
      <c r="C10" s="608"/>
      <c r="D10" s="610"/>
      <c r="E10" s="614"/>
      <c r="F10" s="614"/>
      <c r="G10" s="614"/>
      <c r="H10" s="614"/>
      <c r="I10" s="612"/>
    </row>
    <row r="11" spans="1:9" ht="13.5" thickBot="1">
      <c r="A11" s="513" t="s">
        <v>73</v>
      </c>
      <c r="B11" s="514" t="s">
        <v>74</v>
      </c>
      <c r="C11" s="514" t="s">
        <v>13</v>
      </c>
      <c r="D11" s="514" t="s">
        <v>14</v>
      </c>
      <c r="E11" s="514" t="s">
        <v>15</v>
      </c>
      <c r="F11" s="514" t="s">
        <v>16</v>
      </c>
      <c r="G11" s="514" t="s">
        <v>17</v>
      </c>
      <c r="H11" s="514" t="s">
        <v>18</v>
      </c>
      <c r="I11" s="515" t="s">
        <v>441</v>
      </c>
    </row>
    <row r="12" spans="1:9" ht="15.75">
      <c r="A12" s="201" t="s">
        <v>166</v>
      </c>
      <c r="B12" s="202"/>
      <c r="C12" s="202"/>
      <c r="D12" s="203" t="s">
        <v>120</v>
      </c>
      <c r="E12" s="362" t="s">
        <v>117</v>
      </c>
      <c r="F12" s="204"/>
      <c r="G12" s="204"/>
      <c r="H12" s="204"/>
      <c r="I12" s="205">
        <f>I13</f>
        <v>22000</v>
      </c>
    </row>
    <row r="13" spans="1:9" ht="63" customHeight="1" thickBot="1">
      <c r="A13" s="351" t="s">
        <v>397</v>
      </c>
      <c r="B13" s="352" t="s">
        <v>398</v>
      </c>
      <c r="C13" s="352" t="s">
        <v>138</v>
      </c>
      <c r="D13" s="269" t="s">
        <v>428</v>
      </c>
      <c r="E13" s="208" t="s">
        <v>383</v>
      </c>
      <c r="F13" s="206"/>
      <c r="G13" s="206"/>
      <c r="H13" s="206"/>
      <c r="I13" s="207">
        <v>22000</v>
      </c>
    </row>
    <row r="14" spans="1:9" ht="15.75">
      <c r="A14" s="199" t="s">
        <v>178</v>
      </c>
      <c r="B14" s="200"/>
      <c r="C14" s="200"/>
      <c r="D14" s="185" t="s">
        <v>159</v>
      </c>
      <c r="E14" s="362" t="s">
        <v>117</v>
      </c>
      <c r="F14" s="186">
        <v>0</v>
      </c>
      <c r="G14" s="186">
        <v>0</v>
      </c>
      <c r="H14" s="186">
        <v>0</v>
      </c>
      <c r="I14" s="187">
        <f>SUM(I15:I18)</f>
        <v>1695600</v>
      </c>
    </row>
    <row r="15" spans="1:9" ht="31.5">
      <c r="A15" s="358" t="s">
        <v>384</v>
      </c>
      <c r="B15" s="353">
        <v>6310</v>
      </c>
      <c r="C15" s="354" t="s">
        <v>141</v>
      </c>
      <c r="D15" s="361" t="s">
        <v>359</v>
      </c>
      <c r="E15" s="209" t="s">
        <v>442</v>
      </c>
      <c r="F15" s="26"/>
      <c r="G15" s="26"/>
      <c r="H15" s="26"/>
      <c r="I15" s="51">
        <v>700000</v>
      </c>
    </row>
    <row r="16" spans="1:9" ht="31.5">
      <c r="A16" s="358" t="s">
        <v>384</v>
      </c>
      <c r="B16" s="353">
        <v>6310</v>
      </c>
      <c r="C16" s="354" t="s">
        <v>141</v>
      </c>
      <c r="D16" s="361" t="s">
        <v>359</v>
      </c>
      <c r="E16" s="211" t="s">
        <v>7</v>
      </c>
      <c r="F16" s="26"/>
      <c r="G16" s="26"/>
      <c r="H16" s="26"/>
      <c r="I16" s="51">
        <v>700000</v>
      </c>
    </row>
    <row r="17" spans="1:9" ht="47.25">
      <c r="A17" s="358" t="s">
        <v>384</v>
      </c>
      <c r="B17" s="353">
        <v>6310</v>
      </c>
      <c r="C17" s="354" t="s">
        <v>141</v>
      </c>
      <c r="D17" s="361" t="s">
        <v>359</v>
      </c>
      <c r="E17" s="211" t="s">
        <v>443</v>
      </c>
      <c r="F17" s="26"/>
      <c r="G17" s="26"/>
      <c r="H17" s="26"/>
      <c r="I17" s="51">
        <v>165600</v>
      </c>
    </row>
    <row r="18" spans="1:9" ht="48" thickBot="1">
      <c r="A18" s="358" t="s">
        <v>384</v>
      </c>
      <c r="B18" s="355">
        <v>6310</v>
      </c>
      <c r="C18" s="356" t="s">
        <v>141</v>
      </c>
      <c r="D18" s="360" t="s">
        <v>359</v>
      </c>
      <c r="E18" s="212" t="s">
        <v>444</v>
      </c>
      <c r="F18" s="104"/>
      <c r="G18" s="104"/>
      <c r="H18" s="104"/>
      <c r="I18" s="105">
        <v>130000</v>
      </c>
    </row>
    <row r="19" spans="1:9" s="21" customFormat="1" ht="31.5">
      <c r="A19" s="184">
        <v>1000000</v>
      </c>
      <c r="B19" s="185"/>
      <c r="C19" s="191"/>
      <c r="D19" s="196" t="s">
        <v>144</v>
      </c>
      <c r="E19" s="362" t="s">
        <v>117</v>
      </c>
      <c r="F19" s="186"/>
      <c r="G19" s="186"/>
      <c r="H19" s="186"/>
      <c r="I19" s="187">
        <f>I20</f>
        <v>406300</v>
      </c>
    </row>
    <row r="20" spans="1:9" s="21" customFormat="1" ht="51" customHeight="1" thickBot="1">
      <c r="A20" s="357">
        <v>1016310</v>
      </c>
      <c r="B20" s="355">
        <v>6310</v>
      </c>
      <c r="C20" s="356" t="s">
        <v>141</v>
      </c>
      <c r="D20" s="359" t="s">
        <v>359</v>
      </c>
      <c r="E20" s="208" t="s">
        <v>385</v>
      </c>
      <c r="F20" s="197"/>
      <c r="G20" s="197"/>
      <c r="H20" s="197"/>
      <c r="I20" s="198">
        <v>406300</v>
      </c>
    </row>
    <row r="21" spans="1:9" s="21" customFormat="1" ht="31.5">
      <c r="A21" s="184">
        <v>1500000</v>
      </c>
      <c r="B21" s="185"/>
      <c r="C21" s="191"/>
      <c r="D21" s="192" t="s">
        <v>100</v>
      </c>
      <c r="E21" s="362" t="s">
        <v>117</v>
      </c>
      <c r="F21" s="186"/>
      <c r="G21" s="186"/>
      <c r="H21" s="186"/>
      <c r="I21" s="187">
        <f>I22</f>
        <v>193800</v>
      </c>
    </row>
    <row r="22" spans="1:9" s="21" customFormat="1" ht="63.75" thickBot="1">
      <c r="A22" s="193">
        <v>1516310</v>
      </c>
      <c r="B22" s="194">
        <v>6310</v>
      </c>
      <c r="C22" s="195" t="s">
        <v>141</v>
      </c>
      <c r="D22" s="359" t="s">
        <v>359</v>
      </c>
      <c r="E22" s="210" t="s">
        <v>386</v>
      </c>
      <c r="F22" s="104"/>
      <c r="G22" s="104"/>
      <c r="H22" s="104"/>
      <c r="I22" s="105">
        <v>193800</v>
      </c>
    </row>
    <row r="23" spans="1:9" s="21" customFormat="1" ht="31.5">
      <c r="A23" s="184">
        <v>2400000</v>
      </c>
      <c r="B23" s="185"/>
      <c r="C23" s="185"/>
      <c r="D23" s="185" t="s">
        <v>72</v>
      </c>
      <c r="E23" s="362" t="s">
        <v>117</v>
      </c>
      <c r="F23" s="186"/>
      <c r="G23" s="186"/>
      <c r="H23" s="186"/>
      <c r="I23" s="187">
        <f>I24+I25</f>
        <v>33000</v>
      </c>
    </row>
    <row r="24" spans="1:9" s="21" customFormat="1" ht="16.5" thickBot="1">
      <c r="A24" s="188" t="s">
        <v>339</v>
      </c>
      <c r="B24" s="189" t="s">
        <v>340</v>
      </c>
      <c r="C24" s="189" t="s">
        <v>139</v>
      </c>
      <c r="D24" s="190" t="s">
        <v>81</v>
      </c>
      <c r="E24" s="208" t="s">
        <v>383</v>
      </c>
      <c r="F24" s="104"/>
      <c r="G24" s="104"/>
      <c r="H24" s="104"/>
      <c r="I24" s="105">
        <v>33000</v>
      </c>
    </row>
    <row r="25" spans="1:9" s="21" customFormat="1" ht="15.75" hidden="1">
      <c r="A25" s="177"/>
      <c r="B25" s="178"/>
      <c r="C25" s="179"/>
      <c r="D25" s="180"/>
      <c r="E25" s="181"/>
      <c r="F25" s="182"/>
      <c r="G25" s="182"/>
      <c r="H25" s="182"/>
      <c r="I25" s="183"/>
    </row>
    <row r="26" spans="1:9" ht="21" thickBot="1">
      <c r="A26" s="600" t="s">
        <v>51</v>
      </c>
      <c r="B26" s="601"/>
      <c r="C26" s="601"/>
      <c r="D26" s="601"/>
      <c r="E26" s="602"/>
      <c r="F26" s="174"/>
      <c r="G26" s="175"/>
      <c r="H26" s="175"/>
      <c r="I26" s="176">
        <f>I12+I14+I19+I21+I23</f>
        <v>2350700</v>
      </c>
    </row>
    <row r="27" spans="6:9" ht="12.75">
      <c r="F27" s="21"/>
      <c r="G27" s="21"/>
      <c r="H27" s="21"/>
      <c r="I27" s="21"/>
    </row>
    <row r="28" spans="1:10" ht="18.75">
      <c r="A28" s="92" t="s">
        <v>142</v>
      </c>
      <c r="B28" s="92"/>
      <c r="C28" s="9"/>
      <c r="D28" s="9"/>
      <c r="E28" s="91"/>
      <c r="F28" s="32"/>
      <c r="G28" s="32"/>
      <c r="H28" s="32"/>
      <c r="I28" s="32"/>
      <c r="J28" s="32"/>
    </row>
    <row r="29" spans="1:11" ht="18.75">
      <c r="A29" s="531" t="s">
        <v>71</v>
      </c>
      <c r="B29" s="531"/>
      <c r="C29" s="531"/>
      <c r="D29" s="531"/>
      <c r="E29" s="32"/>
      <c r="F29" s="92" t="s">
        <v>143</v>
      </c>
      <c r="G29" s="32"/>
      <c r="H29" s="32"/>
      <c r="I29" s="32"/>
      <c r="J29" s="32"/>
      <c r="K29" s="32"/>
    </row>
    <row r="30" spans="6:9" ht="12.75">
      <c r="F30" s="21"/>
      <c r="G30" s="21"/>
      <c r="H30" s="21"/>
      <c r="I30" s="363">
        <f>I26-'В3'!P111</f>
        <v>0</v>
      </c>
    </row>
    <row r="31" spans="6:9" ht="12.75">
      <c r="F31" s="21"/>
      <c r="G31" s="21"/>
      <c r="H31" s="21"/>
      <c r="I31" s="21"/>
    </row>
    <row r="32" spans="6:9" ht="12.75">
      <c r="F32" s="21"/>
      <c r="G32" s="21"/>
      <c r="H32" s="21"/>
      <c r="I32" s="30">
        <f>I26-Ф!E13</f>
        <v>0</v>
      </c>
    </row>
    <row r="33" spans="6:9" ht="12.75">
      <c r="F33" s="21"/>
      <c r="G33" s="21"/>
      <c r="H33" s="21"/>
      <c r="I33" s="21"/>
    </row>
    <row r="34" spans="6:9" ht="12.75">
      <c r="F34" s="21"/>
      <c r="G34" s="21"/>
      <c r="H34" s="21"/>
      <c r="I34" s="21"/>
    </row>
    <row r="35" spans="6:9" ht="12.75">
      <c r="F35" s="21"/>
      <c r="G35" s="21"/>
      <c r="H35" s="21"/>
      <c r="I35" s="21"/>
    </row>
    <row r="36" spans="6:9" ht="12.75">
      <c r="F36" s="21"/>
      <c r="G36" s="21"/>
      <c r="H36" s="21"/>
      <c r="I36" s="21"/>
    </row>
    <row r="37" spans="6:9" ht="12.75">
      <c r="F37" s="21"/>
      <c r="G37" s="21"/>
      <c r="H37" s="21"/>
      <c r="I37" s="21"/>
    </row>
    <row r="38" spans="6:9" ht="12.75">
      <c r="F38" s="21"/>
      <c r="G38" s="21"/>
      <c r="H38" s="21"/>
      <c r="I38" s="21"/>
    </row>
    <row r="39" spans="6:9" ht="12.75">
      <c r="F39" s="21"/>
      <c r="G39" s="21"/>
      <c r="H39" s="21"/>
      <c r="I39" s="21"/>
    </row>
    <row r="40" spans="6:9" ht="12.75">
      <c r="F40" s="21"/>
      <c r="G40" s="21"/>
      <c r="H40" s="21"/>
      <c r="I40" s="21"/>
    </row>
    <row r="41" spans="6:9" ht="12.75">
      <c r="F41" s="21"/>
      <c r="G41" s="21"/>
      <c r="H41" s="21"/>
      <c r="I41" s="21"/>
    </row>
    <row r="42" spans="6:9" ht="12.75">
      <c r="F42" s="21"/>
      <c r="G42" s="21"/>
      <c r="H42" s="21"/>
      <c r="I42" s="21"/>
    </row>
    <row r="43" spans="6:9" ht="12.75">
      <c r="F43" s="21"/>
      <c r="G43" s="21"/>
      <c r="H43" s="21"/>
      <c r="I43" s="21"/>
    </row>
    <row r="44" spans="6:9" ht="12.75">
      <c r="F44" s="21"/>
      <c r="G44" s="21"/>
      <c r="H44" s="21"/>
      <c r="I44" s="21"/>
    </row>
    <row r="45" spans="6:9" ht="12.75">
      <c r="F45" s="21"/>
      <c r="G45" s="21"/>
      <c r="H45" s="21"/>
      <c r="I45" s="21"/>
    </row>
    <row r="46" spans="6:9" ht="12.75">
      <c r="F46" s="21"/>
      <c r="G46" s="21"/>
      <c r="H46" s="21"/>
      <c r="I46" s="21"/>
    </row>
    <row r="47" spans="6:9" ht="12.75">
      <c r="F47" s="21"/>
      <c r="G47" s="21"/>
      <c r="H47" s="21"/>
      <c r="I47" s="21"/>
    </row>
    <row r="48" spans="6:9" ht="12.75">
      <c r="F48" s="21"/>
      <c r="G48" s="21"/>
      <c r="H48" s="21"/>
      <c r="I48" s="21"/>
    </row>
    <row r="49" spans="6:9" ht="12.75">
      <c r="F49" s="21"/>
      <c r="G49" s="21"/>
      <c r="H49" s="21"/>
      <c r="I49" s="21"/>
    </row>
    <row r="50" spans="6:9" ht="12.75">
      <c r="F50" s="21"/>
      <c r="G50" s="21"/>
      <c r="H50" s="21"/>
      <c r="I50" s="21"/>
    </row>
    <row r="51" spans="6:9" ht="12.75">
      <c r="F51" s="21"/>
      <c r="G51" s="21"/>
      <c r="H51" s="21"/>
      <c r="I51" s="21"/>
    </row>
    <row r="52" spans="6:9" ht="12.75">
      <c r="F52" s="21"/>
      <c r="G52" s="21"/>
      <c r="H52" s="21"/>
      <c r="I52" s="21"/>
    </row>
    <row r="53" spans="6:9" ht="12.75">
      <c r="F53" s="21"/>
      <c r="G53" s="21"/>
      <c r="H53" s="21"/>
      <c r="I53" s="21"/>
    </row>
    <row r="54" spans="6:9" ht="12.75">
      <c r="F54" s="21"/>
      <c r="G54" s="21"/>
      <c r="H54" s="21"/>
      <c r="I54" s="21"/>
    </row>
    <row r="55" spans="6:9" ht="12.75">
      <c r="F55" s="21"/>
      <c r="G55" s="21"/>
      <c r="H55" s="21"/>
      <c r="I55" s="21"/>
    </row>
    <row r="56" spans="6:9" ht="12.75">
      <c r="F56" s="21"/>
      <c r="G56" s="21"/>
      <c r="H56" s="21"/>
      <c r="I56" s="21"/>
    </row>
    <row r="57" spans="6:9" ht="12.75">
      <c r="F57" s="21"/>
      <c r="G57" s="21"/>
      <c r="H57" s="21"/>
      <c r="I57" s="21"/>
    </row>
    <row r="58" spans="6:9" ht="12.75">
      <c r="F58" s="21"/>
      <c r="G58" s="21"/>
      <c r="H58" s="21"/>
      <c r="I58" s="21"/>
    </row>
    <row r="59" spans="6:9" ht="12.75">
      <c r="F59" s="21"/>
      <c r="G59" s="21"/>
      <c r="H59" s="21"/>
      <c r="I59" s="21"/>
    </row>
    <row r="60" spans="6:9" ht="12.75">
      <c r="F60" s="21"/>
      <c r="G60" s="21"/>
      <c r="H60" s="21"/>
      <c r="I60" s="21"/>
    </row>
    <row r="61" spans="6:9" ht="12.75">
      <c r="F61" s="21"/>
      <c r="G61" s="21"/>
      <c r="H61" s="21"/>
      <c r="I61" s="21"/>
    </row>
    <row r="62" spans="6:9" ht="12.75">
      <c r="F62" s="21"/>
      <c r="G62" s="21"/>
      <c r="H62" s="21"/>
      <c r="I62" s="21"/>
    </row>
    <row r="63" spans="6:9" ht="12.75">
      <c r="F63" s="21"/>
      <c r="G63" s="21"/>
      <c r="H63" s="21"/>
      <c r="I63" s="21"/>
    </row>
    <row r="64" spans="6:9" ht="12.75">
      <c r="F64" s="21"/>
      <c r="G64" s="21"/>
      <c r="H64" s="21"/>
      <c r="I64" s="21"/>
    </row>
    <row r="65" spans="6:9" ht="12.75">
      <c r="F65" s="21"/>
      <c r="G65" s="21"/>
      <c r="H65" s="21"/>
      <c r="I65" s="21"/>
    </row>
    <row r="66" spans="6:9" ht="12.75">
      <c r="F66" s="21"/>
      <c r="G66" s="21"/>
      <c r="H66" s="21"/>
      <c r="I66" s="21"/>
    </row>
    <row r="67" spans="6:9" ht="12.75">
      <c r="F67" s="21"/>
      <c r="G67" s="21"/>
      <c r="H67" s="21"/>
      <c r="I67" s="21"/>
    </row>
    <row r="68" spans="6:9" ht="12.75">
      <c r="F68" s="21"/>
      <c r="G68" s="21"/>
      <c r="H68" s="21"/>
      <c r="I68" s="21"/>
    </row>
    <row r="69" spans="6:9" ht="12.75">
      <c r="F69" s="21"/>
      <c r="G69" s="21"/>
      <c r="H69" s="21"/>
      <c r="I69" s="21"/>
    </row>
    <row r="70" spans="6:9" ht="12.75">
      <c r="F70" s="21"/>
      <c r="G70" s="21"/>
      <c r="H70" s="21"/>
      <c r="I70" s="21"/>
    </row>
    <row r="71" spans="6:9" ht="12.75">
      <c r="F71" s="21"/>
      <c r="G71" s="21"/>
      <c r="H71" s="21"/>
      <c r="I71" s="21"/>
    </row>
    <row r="72" spans="6:9" ht="12.75">
      <c r="F72" s="21"/>
      <c r="G72" s="21"/>
      <c r="H72" s="21"/>
      <c r="I72" s="21"/>
    </row>
    <row r="73" spans="6:9" ht="12.75">
      <c r="F73" s="21"/>
      <c r="G73" s="21"/>
      <c r="H73" s="21"/>
      <c r="I73" s="21"/>
    </row>
    <row r="74" spans="6:9" ht="12.75">
      <c r="F74" s="21"/>
      <c r="G74" s="21"/>
      <c r="H74" s="21"/>
      <c r="I74" s="21"/>
    </row>
    <row r="75" spans="6:9" ht="12.75">
      <c r="F75" s="21"/>
      <c r="G75" s="21"/>
      <c r="H75" s="21"/>
      <c r="I75" s="21"/>
    </row>
    <row r="76" spans="6:9" ht="12.75">
      <c r="F76" s="21"/>
      <c r="G76" s="21"/>
      <c r="H76" s="21"/>
      <c r="I76" s="21"/>
    </row>
    <row r="77" spans="6:9" ht="12.75">
      <c r="F77" s="21"/>
      <c r="G77" s="21"/>
      <c r="H77" s="21"/>
      <c r="I77" s="21"/>
    </row>
    <row r="78" spans="6:9" ht="12.75">
      <c r="F78" s="21"/>
      <c r="G78" s="21"/>
      <c r="H78" s="21"/>
      <c r="I78" s="21"/>
    </row>
    <row r="79" spans="6:9" ht="12.75">
      <c r="F79" s="21"/>
      <c r="G79" s="21"/>
      <c r="H79" s="21"/>
      <c r="I79" s="21"/>
    </row>
    <row r="80" spans="6:9" ht="12.75">
      <c r="F80" s="21"/>
      <c r="G80" s="21"/>
      <c r="H80" s="21"/>
      <c r="I80" s="21"/>
    </row>
    <row r="81" spans="6:9" ht="12.75">
      <c r="F81" s="21"/>
      <c r="G81" s="21"/>
      <c r="H81" s="21"/>
      <c r="I81" s="21"/>
    </row>
    <row r="82" spans="6:9" ht="12.75">
      <c r="F82" s="21"/>
      <c r="G82" s="21"/>
      <c r="H82" s="21"/>
      <c r="I82" s="21"/>
    </row>
    <row r="83" spans="6:9" ht="12.75">
      <c r="F83" s="21"/>
      <c r="G83" s="21"/>
      <c r="H83" s="21"/>
      <c r="I83" s="21"/>
    </row>
    <row r="84" spans="6:9" ht="12.75">
      <c r="F84" s="21"/>
      <c r="G84" s="21"/>
      <c r="H84" s="21"/>
      <c r="I84" s="21"/>
    </row>
    <row r="85" spans="6:9" ht="12.75">
      <c r="F85" s="21"/>
      <c r="G85" s="21"/>
      <c r="H85" s="21"/>
      <c r="I85" s="21"/>
    </row>
    <row r="86" spans="6:9" ht="12.75">
      <c r="F86" s="21"/>
      <c r="G86" s="21"/>
      <c r="H86" s="21"/>
      <c r="I86" s="21"/>
    </row>
    <row r="87" spans="6:9" ht="12.75">
      <c r="F87" s="21"/>
      <c r="G87" s="21"/>
      <c r="H87" s="21"/>
      <c r="I87" s="21"/>
    </row>
    <row r="88" spans="6:9" ht="12.75">
      <c r="F88" s="21"/>
      <c r="G88" s="21"/>
      <c r="H88" s="21"/>
      <c r="I88" s="21"/>
    </row>
    <row r="89" spans="6:9" ht="12.75">
      <c r="F89" s="21"/>
      <c r="G89" s="21"/>
      <c r="H89" s="21"/>
      <c r="I89" s="21"/>
    </row>
    <row r="90" spans="6:9" ht="12.75">
      <c r="F90" s="21"/>
      <c r="G90" s="21"/>
      <c r="H90" s="21"/>
      <c r="I90" s="21"/>
    </row>
    <row r="91" spans="6:9" ht="12.75">
      <c r="F91" s="21"/>
      <c r="G91" s="21"/>
      <c r="H91" s="21"/>
      <c r="I91" s="21"/>
    </row>
    <row r="92" spans="6:9" ht="12.75">
      <c r="F92" s="21"/>
      <c r="G92" s="21"/>
      <c r="H92" s="21"/>
      <c r="I92" s="21"/>
    </row>
    <row r="93" spans="6:9" ht="12.75">
      <c r="F93" s="21"/>
      <c r="G93" s="21"/>
      <c r="H93" s="21"/>
      <c r="I93" s="21"/>
    </row>
    <row r="94" spans="6:9" ht="12.75">
      <c r="F94" s="21"/>
      <c r="G94" s="21"/>
      <c r="H94" s="21"/>
      <c r="I94" s="21"/>
    </row>
    <row r="95" spans="6:9" ht="12.75">
      <c r="F95" s="21"/>
      <c r="G95" s="21"/>
      <c r="H95" s="21"/>
      <c r="I95" s="21"/>
    </row>
    <row r="96" spans="6:9" ht="12.75">
      <c r="F96" s="21"/>
      <c r="G96" s="21"/>
      <c r="H96" s="21"/>
      <c r="I96" s="21"/>
    </row>
    <row r="97" spans="6:9" ht="12.75">
      <c r="F97" s="21"/>
      <c r="G97" s="21"/>
      <c r="H97" s="21"/>
      <c r="I97" s="21"/>
    </row>
    <row r="98" spans="6:9" ht="12.75">
      <c r="F98" s="21"/>
      <c r="G98" s="21"/>
      <c r="H98" s="21"/>
      <c r="I98" s="21"/>
    </row>
    <row r="99" spans="6:9" ht="12.75">
      <c r="F99" s="21"/>
      <c r="G99" s="21"/>
      <c r="H99" s="21"/>
      <c r="I99" s="21"/>
    </row>
    <row r="100" spans="6:9" ht="12.75">
      <c r="F100" s="21"/>
      <c r="G100" s="21"/>
      <c r="H100" s="21"/>
      <c r="I100" s="21"/>
    </row>
    <row r="101" spans="6:9" ht="12.75">
      <c r="F101" s="21"/>
      <c r="G101" s="21"/>
      <c r="H101" s="21"/>
      <c r="I101" s="21"/>
    </row>
    <row r="102" spans="6:9" ht="12.75">
      <c r="F102" s="21"/>
      <c r="G102" s="21"/>
      <c r="H102" s="21"/>
      <c r="I102" s="21"/>
    </row>
    <row r="103" spans="6:9" ht="12.75">
      <c r="F103" s="21"/>
      <c r="G103" s="21"/>
      <c r="H103" s="21"/>
      <c r="I103" s="21"/>
    </row>
    <row r="104" spans="6:9" ht="12.75">
      <c r="F104" s="21"/>
      <c r="G104" s="21"/>
      <c r="H104" s="21"/>
      <c r="I104" s="21"/>
    </row>
    <row r="105" spans="6:9" ht="12.75">
      <c r="F105" s="21"/>
      <c r="G105" s="21"/>
      <c r="H105" s="21"/>
      <c r="I105" s="21"/>
    </row>
    <row r="106" spans="6:9" ht="12.75">
      <c r="F106" s="21"/>
      <c r="G106" s="21"/>
      <c r="H106" s="21"/>
      <c r="I106" s="21"/>
    </row>
    <row r="107" spans="6:9" ht="12.75">
      <c r="F107" s="21"/>
      <c r="G107" s="21"/>
      <c r="H107" s="21"/>
      <c r="I107" s="21"/>
    </row>
    <row r="108" spans="6:9" ht="12.75">
      <c r="F108" s="21"/>
      <c r="G108" s="21"/>
      <c r="H108" s="21"/>
      <c r="I108" s="21"/>
    </row>
    <row r="109" spans="6:9" ht="12.75">
      <c r="F109" s="21"/>
      <c r="G109" s="21"/>
      <c r="H109" s="21"/>
      <c r="I109" s="21"/>
    </row>
    <row r="110" spans="6:9" ht="12.75">
      <c r="F110" s="21"/>
      <c r="G110" s="21"/>
      <c r="H110" s="21"/>
      <c r="I110" s="21"/>
    </row>
    <row r="111" spans="6:9" ht="12.75">
      <c r="F111" s="21"/>
      <c r="G111" s="21"/>
      <c r="H111" s="21"/>
      <c r="I111" s="21"/>
    </row>
    <row r="112" spans="6:9" ht="12.75">
      <c r="F112" s="21"/>
      <c r="G112" s="21"/>
      <c r="H112" s="21"/>
      <c r="I112" s="21"/>
    </row>
    <row r="113" spans="6:9" ht="12.75">
      <c r="F113" s="21"/>
      <c r="G113" s="21"/>
      <c r="H113" s="21"/>
      <c r="I113" s="21"/>
    </row>
    <row r="114" spans="6:9" ht="12.75">
      <c r="F114" s="21"/>
      <c r="G114" s="21"/>
      <c r="H114" s="21"/>
      <c r="I114" s="21"/>
    </row>
    <row r="115" spans="6:9" ht="12.75">
      <c r="F115" s="21"/>
      <c r="G115" s="21"/>
      <c r="H115" s="21"/>
      <c r="I115" s="21"/>
    </row>
    <row r="116" spans="6:9" ht="12.75">
      <c r="F116" s="21"/>
      <c r="G116" s="21"/>
      <c r="H116" s="21"/>
      <c r="I116" s="21"/>
    </row>
    <row r="117" spans="6:9" ht="12.75">
      <c r="F117" s="21"/>
      <c r="G117" s="21"/>
      <c r="H117" s="21"/>
      <c r="I117" s="21"/>
    </row>
    <row r="118" spans="6:9" ht="12.75">
      <c r="F118" s="21"/>
      <c r="G118" s="21"/>
      <c r="H118" s="21"/>
      <c r="I118" s="21"/>
    </row>
    <row r="119" spans="6:9" ht="12.75">
      <c r="F119" s="21"/>
      <c r="G119" s="21"/>
      <c r="H119" s="21"/>
      <c r="I119" s="21"/>
    </row>
    <row r="120" spans="6:9" ht="12.75">
      <c r="F120" s="21"/>
      <c r="G120" s="21"/>
      <c r="H120" s="21"/>
      <c r="I120" s="21"/>
    </row>
    <row r="121" spans="6:9" ht="12.75">
      <c r="F121" s="21"/>
      <c r="G121" s="21"/>
      <c r="H121" s="21"/>
      <c r="I121" s="21"/>
    </row>
    <row r="122" spans="6:9" ht="12.75">
      <c r="F122" s="21"/>
      <c r="G122" s="21"/>
      <c r="H122" s="21"/>
      <c r="I122" s="21"/>
    </row>
    <row r="123" spans="6:9" ht="12.75">
      <c r="F123" s="21"/>
      <c r="G123" s="21"/>
      <c r="H123" s="21"/>
      <c r="I123" s="21"/>
    </row>
    <row r="124" spans="6:9" ht="12.75">
      <c r="F124" s="21"/>
      <c r="G124" s="21"/>
      <c r="H124" s="21"/>
      <c r="I124" s="21"/>
    </row>
    <row r="125" spans="6:9" ht="12.75">
      <c r="F125" s="21"/>
      <c r="G125" s="21"/>
      <c r="H125" s="21"/>
      <c r="I125" s="21"/>
    </row>
    <row r="126" spans="6:9" ht="12.75">
      <c r="F126" s="21"/>
      <c r="G126" s="21"/>
      <c r="H126" s="21"/>
      <c r="I126" s="21"/>
    </row>
    <row r="127" spans="6:9" ht="12.75">
      <c r="F127" s="21"/>
      <c r="G127" s="21"/>
      <c r="H127" s="21"/>
      <c r="I127" s="21"/>
    </row>
    <row r="128" spans="6:9" ht="12.75">
      <c r="F128" s="21"/>
      <c r="G128" s="21"/>
      <c r="H128" s="21"/>
      <c r="I128" s="21"/>
    </row>
    <row r="129" spans="6:9" ht="12.75">
      <c r="F129" s="21"/>
      <c r="G129" s="21"/>
      <c r="H129" s="21"/>
      <c r="I129" s="21"/>
    </row>
    <row r="130" spans="6:9" ht="12.75">
      <c r="F130" s="21"/>
      <c r="G130" s="21"/>
      <c r="H130" s="21"/>
      <c r="I130" s="21"/>
    </row>
    <row r="131" spans="6:9" ht="12.75">
      <c r="F131" s="21"/>
      <c r="G131" s="21"/>
      <c r="H131" s="21"/>
      <c r="I131" s="21"/>
    </row>
    <row r="132" spans="6:9" ht="12.75">
      <c r="F132" s="21"/>
      <c r="G132" s="21"/>
      <c r="H132" s="21"/>
      <c r="I132" s="21"/>
    </row>
    <row r="133" spans="6:9" ht="12.75">
      <c r="F133" s="21"/>
      <c r="G133" s="21"/>
      <c r="H133" s="21"/>
      <c r="I133" s="21"/>
    </row>
    <row r="134" spans="6:9" ht="12.75">
      <c r="F134" s="21"/>
      <c r="G134" s="21"/>
      <c r="H134" s="21"/>
      <c r="I134" s="21"/>
    </row>
    <row r="135" spans="6:9" ht="12.75">
      <c r="F135" s="21"/>
      <c r="G135" s="21"/>
      <c r="H135" s="21"/>
      <c r="I135" s="21"/>
    </row>
    <row r="136" spans="6:9" ht="12.75">
      <c r="F136" s="21"/>
      <c r="G136" s="21"/>
      <c r="H136" s="21"/>
      <c r="I136" s="21"/>
    </row>
    <row r="137" spans="6:9" ht="12.75">
      <c r="F137" s="21"/>
      <c r="G137" s="21"/>
      <c r="H137" s="21"/>
      <c r="I137" s="21"/>
    </row>
    <row r="138" spans="6:9" ht="12.75">
      <c r="F138" s="21"/>
      <c r="G138" s="21"/>
      <c r="H138" s="21"/>
      <c r="I138" s="21"/>
    </row>
    <row r="139" spans="6:9" ht="12.75">
      <c r="F139" s="21"/>
      <c r="G139" s="21"/>
      <c r="H139" s="21"/>
      <c r="I139" s="21"/>
    </row>
    <row r="140" spans="6:9" ht="12.75">
      <c r="F140" s="21"/>
      <c r="G140" s="21"/>
      <c r="H140" s="21"/>
      <c r="I140" s="21"/>
    </row>
    <row r="141" spans="6:9" ht="12.75">
      <c r="F141" s="21"/>
      <c r="G141" s="21"/>
      <c r="H141" s="21"/>
      <c r="I141" s="21"/>
    </row>
    <row r="142" spans="6:9" ht="12.75">
      <c r="F142" s="21"/>
      <c r="G142" s="21"/>
      <c r="H142" s="21"/>
      <c r="I142" s="21"/>
    </row>
    <row r="143" spans="6:9" ht="12.75">
      <c r="F143" s="21"/>
      <c r="G143" s="21"/>
      <c r="H143" s="21"/>
      <c r="I143" s="21"/>
    </row>
    <row r="144" spans="6:9" ht="12.75">
      <c r="F144" s="21"/>
      <c r="G144" s="21"/>
      <c r="H144" s="21"/>
      <c r="I144" s="21"/>
    </row>
    <row r="145" spans="6:9" ht="12.75">
      <c r="F145" s="21"/>
      <c r="G145" s="21"/>
      <c r="H145" s="21"/>
      <c r="I145" s="21"/>
    </row>
    <row r="146" spans="6:9" ht="12.75">
      <c r="F146" s="21"/>
      <c r="G146" s="21"/>
      <c r="H146" s="21"/>
      <c r="I146" s="21"/>
    </row>
    <row r="147" spans="6:9" ht="12.75">
      <c r="F147" s="21"/>
      <c r="G147" s="21"/>
      <c r="H147" s="21"/>
      <c r="I147" s="21"/>
    </row>
    <row r="148" spans="6:9" ht="12.75">
      <c r="F148" s="21"/>
      <c r="G148" s="21"/>
      <c r="H148" s="21"/>
      <c r="I148" s="21"/>
    </row>
    <row r="149" spans="6:9" ht="12.75">
      <c r="F149" s="21"/>
      <c r="G149" s="21"/>
      <c r="H149" s="21"/>
      <c r="I149" s="21"/>
    </row>
    <row r="150" spans="6:9" ht="12.75">
      <c r="F150" s="21"/>
      <c r="G150" s="21"/>
      <c r="H150" s="21"/>
      <c r="I150" s="21"/>
    </row>
    <row r="151" spans="6:9" ht="12.75">
      <c r="F151" s="21"/>
      <c r="G151" s="21"/>
      <c r="H151" s="21"/>
      <c r="I151" s="21"/>
    </row>
    <row r="152" spans="6:9" ht="12.75">
      <c r="F152" s="21"/>
      <c r="G152" s="21"/>
      <c r="H152" s="21"/>
      <c r="I152" s="21"/>
    </row>
    <row r="153" spans="6:9" ht="12.75">
      <c r="F153" s="21"/>
      <c r="G153" s="21"/>
      <c r="H153" s="21"/>
      <c r="I153" s="21"/>
    </row>
    <row r="154" spans="6:9" ht="12.75">
      <c r="F154" s="21"/>
      <c r="G154" s="21"/>
      <c r="H154" s="21"/>
      <c r="I154" s="21"/>
    </row>
    <row r="155" spans="6:9" ht="12.75">
      <c r="F155" s="21"/>
      <c r="G155" s="21"/>
      <c r="H155" s="21"/>
      <c r="I155" s="21"/>
    </row>
    <row r="156" spans="6:9" ht="12.75">
      <c r="F156" s="21"/>
      <c r="G156" s="21"/>
      <c r="H156" s="21"/>
      <c r="I156" s="21"/>
    </row>
    <row r="157" spans="6:9" ht="12.75">
      <c r="F157" s="21"/>
      <c r="G157" s="21"/>
      <c r="H157" s="21"/>
      <c r="I157" s="21"/>
    </row>
    <row r="158" spans="6:9" ht="12.75">
      <c r="F158" s="21"/>
      <c r="G158" s="21"/>
      <c r="H158" s="21"/>
      <c r="I158" s="21"/>
    </row>
    <row r="159" spans="6:9" ht="12.75">
      <c r="F159" s="21"/>
      <c r="G159" s="21"/>
      <c r="H159" s="21"/>
      <c r="I159" s="21"/>
    </row>
    <row r="160" spans="6:9" ht="12.75">
      <c r="F160" s="21"/>
      <c r="G160" s="21"/>
      <c r="H160" s="21"/>
      <c r="I160" s="21"/>
    </row>
    <row r="161" spans="6:9" ht="12.75">
      <c r="F161" s="21"/>
      <c r="G161" s="21"/>
      <c r="H161" s="21"/>
      <c r="I161" s="21"/>
    </row>
    <row r="162" spans="6:9" ht="12.75">
      <c r="F162" s="21"/>
      <c r="G162" s="21"/>
      <c r="H162" s="21"/>
      <c r="I162" s="21"/>
    </row>
    <row r="163" spans="6:9" ht="12.75">
      <c r="F163" s="21"/>
      <c r="G163" s="21"/>
      <c r="H163" s="21"/>
      <c r="I163" s="21"/>
    </row>
    <row r="164" spans="6:9" ht="12.75">
      <c r="F164" s="21"/>
      <c r="G164" s="21"/>
      <c r="H164" s="21"/>
      <c r="I164" s="21"/>
    </row>
    <row r="165" spans="6:9" ht="12.75">
      <c r="F165" s="21"/>
      <c r="G165" s="21"/>
      <c r="H165" s="21"/>
      <c r="I165" s="21"/>
    </row>
    <row r="166" spans="6:9" ht="12.75">
      <c r="F166" s="21"/>
      <c r="G166" s="21"/>
      <c r="H166" s="21"/>
      <c r="I166" s="21"/>
    </row>
    <row r="167" spans="6:9" ht="12.75">
      <c r="F167" s="21"/>
      <c r="G167" s="21"/>
      <c r="H167" s="21"/>
      <c r="I167" s="21"/>
    </row>
    <row r="168" spans="6:9" ht="12.75">
      <c r="F168" s="21"/>
      <c r="G168" s="21"/>
      <c r="H168" s="21"/>
      <c r="I168" s="21"/>
    </row>
    <row r="169" spans="6:9" ht="12.75">
      <c r="F169" s="21"/>
      <c r="G169" s="21"/>
      <c r="H169" s="21"/>
      <c r="I169" s="21"/>
    </row>
    <row r="170" spans="6:9" ht="12.75">
      <c r="F170" s="21"/>
      <c r="G170" s="21"/>
      <c r="H170" s="21"/>
      <c r="I170" s="21"/>
    </row>
    <row r="171" spans="6:9" ht="12.75">
      <c r="F171" s="21"/>
      <c r="G171" s="21"/>
      <c r="H171" s="21"/>
      <c r="I171" s="21"/>
    </row>
    <row r="172" spans="6:9" ht="12.75">
      <c r="F172" s="21"/>
      <c r="G172" s="21"/>
      <c r="H172" s="21"/>
      <c r="I172" s="21"/>
    </row>
    <row r="173" spans="6:9" ht="12.75">
      <c r="F173" s="21"/>
      <c r="G173" s="21"/>
      <c r="H173" s="21"/>
      <c r="I173" s="21"/>
    </row>
    <row r="174" spans="6:9" ht="12.75">
      <c r="F174" s="21"/>
      <c r="G174" s="21"/>
      <c r="H174" s="21"/>
      <c r="I174" s="21"/>
    </row>
    <row r="175" spans="6:9" ht="12.75">
      <c r="F175" s="21"/>
      <c r="G175" s="21"/>
      <c r="H175" s="21"/>
      <c r="I175" s="21"/>
    </row>
    <row r="176" spans="6:9" ht="12.75">
      <c r="F176" s="21"/>
      <c r="G176" s="21"/>
      <c r="H176" s="21"/>
      <c r="I176" s="21"/>
    </row>
    <row r="177" spans="6:9" ht="12.75">
      <c r="F177" s="21"/>
      <c r="G177" s="21"/>
      <c r="H177" s="21"/>
      <c r="I177" s="21"/>
    </row>
    <row r="178" spans="6:9" ht="12.75">
      <c r="F178" s="21"/>
      <c r="G178" s="21"/>
      <c r="H178" s="21"/>
      <c r="I178" s="21"/>
    </row>
    <row r="179" spans="6:9" ht="12.75">
      <c r="F179" s="21"/>
      <c r="G179" s="21"/>
      <c r="H179" s="21"/>
      <c r="I179" s="21"/>
    </row>
    <row r="180" spans="6:9" ht="12.75">
      <c r="F180" s="21"/>
      <c r="G180" s="21"/>
      <c r="H180" s="21"/>
      <c r="I180" s="21"/>
    </row>
    <row r="181" spans="6:9" ht="12.75">
      <c r="F181" s="21"/>
      <c r="G181" s="21"/>
      <c r="H181" s="21"/>
      <c r="I181" s="21"/>
    </row>
    <row r="182" spans="6:9" ht="12.75">
      <c r="F182" s="21"/>
      <c r="G182" s="21"/>
      <c r="H182" s="21"/>
      <c r="I182" s="21"/>
    </row>
    <row r="183" spans="6:9" ht="12.75">
      <c r="F183" s="21"/>
      <c r="G183" s="21"/>
      <c r="H183" s="21"/>
      <c r="I183" s="21"/>
    </row>
    <row r="184" spans="6:9" ht="12.75">
      <c r="F184" s="21"/>
      <c r="G184" s="21"/>
      <c r="H184" s="21"/>
      <c r="I184" s="21"/>
    </row>
    <row r="185" spans="6:9" ht="12.75">
      <c r="F185" s="21"/>
      <c r="G185" s="21"/>
      <c r="H185" s="21"/>
      <c r="I185" s="21"/>
    </row>
    <row r="186" spans="6:9" ht="12.75">
      <c r="F186" s="21"/>
      <c r="G186" s="21"/>
      <c r="H186" s="21"/>
      <c r="I186" s="21"/>
    </row>
    <row r="187" spans="6:9" ht="12.75">
      <c r="F187" s="21"/>
      <c r="G187" s="21"/>
      <c r="H187" s="21"/>
      <c r="I187" s="21"/>
    </row>
    <row r="188" spans="6:9" ht="12.75">
      <c r="F188" s="21"/>
      <c r="G188" s="21"/>
      <c r="H188" s="21"/>
      <c r="I188" s="21"/>
    </row>
    <row r="189" spans="6:9" ht="12.75">
      <c r="F189" s="21"/>
      <c r="G189" s="21"/>
      <c r="H189" s="21"/>
      <c r="I189" s="21"/>
    </row>
    <row r="190" spans="6:9" ht="12.75">
      <c r="F190" s="21"/>
      <c r="G190" s="21"/>
      <c r="H190" s="21"/>
      <c r="I190" s="21"/>
    </row>
    <row r="191" spans="6:9" ht="12.75">
      <c r="F191" s="21"/>
      <c r="G191" s="21"/>
      <c r="H191" s="21"/>
      <c r="I191" s="21"/>
    </row>
    <row r="192" spans="6:9" ht="12.75">
      <c r="F192" s="21"/>
      <c r="G192" s="21"/>
      <c r="H192" s="21"/>
      <c r="I192" s="21"/>
    </row>
    <row r="193" spans="6:9" ht="12.75">
      <c r="F193" s="21"/>
      <c r="G193" s="21"/>
      <c r="H193" s="21"/>
      <c r="I193" s="21"/>
    </row>
    <row r="194" spans="6:9" ht="12.75">
      <c r="F194" s="21"/>
      <c r="G194" s="21"/>
      <c r="H194" s="21"/>
      <c r="I194" s="21"/>
    </row>
    <row r="195" spans="6:9" ht="12.75">
      <c r="F195" s="21"/>
      <c r="G195" s="21"/>
      <c r="H195" s="21"/>
      <c r="I195" s="21"/>
    </row>
    <row r="196" spans="6:9" ht="12.75">
      <c r="F196" s="21"/>
      <c r="G196" s="21"/>
      <c r="H196" s="21"/>
      <c r="I196" s="21"/>
    </row>
    <row r="197" spans="6:9" ht="12.75">
      <c r="F197" s="21"/>
      <c r="G197" s="21"/>
      <c r="H197" s="21"/>
      <c r="I197" s="21"/>
    </row>
    <row r="198" spans="6:9" ht="12.75">
      <c r="F198" s="21"/>
      <c r="G198" s="21"/>
      <c r="H198" s="21"/>
      <c r="I198" s="21"/>
    </row>
    <row r="199" spans="6:9" ht="12.75">
      <c r="F199" s="21"/>
      <c r="G199" s="21"/>
      <c r="H199" s="21"/>
      <c r="I199" s="21"/>
    </row>
    <row r="200" spans="6:9" ht="12.75">
      <c r="F200" s="21"/>
      <c r="G200" s="21"/>
      <c r="H200" s="21"/>
      <c r="I200" s="21"/>
    </row>
    <row r="201" spans="6:9" ht="12.75">
      <c r="F201" s="21"/>
      <c r="G201" s="21"/>
      <c r="H201" s="21"/>
      <c r="I201" s="21"/>
    </row>
    <row r="202" spans="6:9" ht="12.75">
      <c r="F202" s="21"/>
      <c r="G202" s="21"/>
      <c r="H202" s="21"/>
      <c r="I202" s="21"/>
    </row>
    <row r="203" spans="6:9" ht="12.75">
      <c r="F203" s="21"/>
      <c r="G203" s="21"/>
      <c r="H203" s="21"/>
      <c r="I203" s="21"/>
    </row>
    <row r="204" spans="6:9" ht="12.75">
      <c r="F204" s="21"/>
      <c r="G204" s="21"/>
      <c r="H204" s="21"/>
      <c r="I204" s="21"/>
    </row>
    <row r="205" spans="6:9" ht="12.75">
      <c r="F205" s="21"/>
      <c r="G205" s="21"/>
      <c r="H205" s="21"/>
      <c r="I205" s="21"/>
    </row>
    <row r="206" spans="6:9" ht="12.75">
      <c r="F206" s="21"/>
      <c r="G206" s="21"/>
      <c r="H206" s="21"/>
      <c r="I206" s="21"/>
    </row>
    <row r="207" spans="6:9" ht="12.75">
      <c r="F207" s="21"/>
      <c r="G207" s="21"/>
      <c r="H207" s="21"/>
      <c r="I207" s="21"/>
    </row>
    <row r="208" spans="6:9" ht="12.75">
      <c r="F208" s="21"/>
      <c r="G208" s="21"/>
      <c r="H208" s="21"/>
      <c r="I208" s="21"/>
    </row>
    <row r="209" spans="6:9" ht="12.75">
      <c r="F209" s="21"/>
      <c r="G209" s="21"/>
      <c r="H209" s="21"/>
      <c r="I209" s="21"/>
    </row>
    <row r="210" spans="6:9" ht="12.75">
      <c r="F210" s="21"/>
      <c r="G210" s="21"/>
      <c r="H210" s="21"/>
      <c r="I210" s="21"/>
    </row>
    <row r="211" spans="6:9" ht="12.75">
      <c r="F211" s="21"/>
      <c r="G211" s="21"/>
      <c r="H211" s="21"/>
      <c r="I211" s="21"/>
    </row>
    <row r="212" spans="6:9" ht="12.75">
      <c r="F212" s="21"/>
      <c r="G212" s="21"/>
      <c r="H212" s="21"/>
      <c r="I212" s="21"/>
    </row>
    <row r="213" spans="6:9" ht="12.75">
      <c r="F213" s="21"/>
      <c r="G213" s="21"/>
      <c r="H213" s="21"/>
      <c r="I213" s="21"/>
    </row>
    <row r="214" spans="6:9" ht="12.75">
      <c r="F214" s="21"/>
      <c r="G214" s="21"/>
      <c r="H214" s="21"/>
      <c r="I214" s="21"/>
    </row>
    <row r="215" spans="6:9" ht="12.75">
      <c r="F215" s="21"/>
      <c r="G215" s="21"/>
      <c r="H215" s="21"/>
      <c r="I215" s="21"/>
    </row>
    <row r="216" spans="6:9" ht="12.75">
      <c r="F216" s="21"/>
      <c r="G216" s="21"/>
      <c r="H216" s="21"/>
      <c r="I216" s="21"/>
    </row>
    <row r="217" spans="6:9" ht="12.75">
      <c r="F217" s="21"/>
      <c r="G217" s="21"/>
      <c r="H217" s="21"/>
      <c r="I217" s="21"/>
    </row>
    <row r="218" spans="6:9" ht="12.75">
      <c r="F218" s="21"/>
      <c r="G218" s="21"/>
      <c r="H218" s="21"/>
      <c r="I218" s="21"/>
    </row>
    <row r="219" spans="6:9" ht="12.75">
      <c r="F219" s="21"/>
      <c r="G219" s="21"/>
      <c r="H219" s="21"/>
      <c r="I219" s="21"/>
    </row>
    <row r="220" spans="6:9" ht="12.75">
      <c r="F220" s="21"/>
      <c r="G220" s="21"/>
      <c r="H220" s="21"/>
      <c r="I220" s="21"/>
    </row>
    <row r="221" spans="6:9" ht="12.75">
      <c r="F221" s="21"/>
      <c r="G221" s="21"/>
      <c r="H221" s="21"/>
      <c r="I221" s="21"/>
    </row>
    <row r="222" spans="6:9" ht="12.75">
      <c r="F222" s="21"/>
      <c r="G222" s="21"/>
      <c r="H222" s="21"/>
      <c r="I222" s="21"/>
    </row>
    <row r="223" spans="6:9" ht="12.75">
      <c r="F223" s="21"/>
      <c r="G223" s="21"/>
      <c r="H223" s="21"/>
      <c r="I223" s="21"/>
    </row>
    <row r="224" spans="6:9" ht="12.75">
      <c r="F224" s="21"/>
      <c r="G224" s="21"/>
      <c r="H224" s="21"/>
      <c r="I224" s="21"/>
    </row>
    <row r="225" spans="6:9" ht="12.75">
      <c r="F225" s="21"/>
      <c r="G225" s="21"/>
      <c r="H225" s="21"/>
      <c r="I225" s="21"/>
    </row>
    <row r="226" spans="6:9" ht="12.75">
      <c r="F226" s="21"/>
      <c r="G226" s="21"/>
      <c r="H226" s="21"/>
      <c r="I226" s="21"/>
    </row>
    <row r="227" spans="6:9" ht="12.75">
      <c r="F227" s="21"/>
      <c r="G227" s="21"/>
      <c r="H227" s="21"/>
      <c r="I227" s="21"/>
    </row>
    <row r="228" spans="6:9" ht="12.75">
      <c r="F228" s="21"/>
      <c r="G228" s="21"/>
      <c r="H228" s="21"/>
      <c r="I228" s="21"/>
    </row>
    <row r="229" spans="6:9" ht="12.75">
      <c r="F229" s="21"/>
      <c r="G229" s="21"/>
      <c r="H229" s="21"/>
      <c r="I229" s="21"/>
    </row>
    <row r="230" spans="6:9" ht="12.75">
      <c r="F230" s="21"/>
      <c r="G230" s="21"/>
      <c r="H230" s="21"/>
      <c r="I230" s="21"/>
    </row>
    <row r="231" spans="6:9" ht="12.75">
      <c r="F231" s="21"/>
      <c r="G231" s="21"/>
      <c r="H231" s="21"/>
      <c r="I231" s="21"/>
    </row>
    <row r="232" spans="6:9" ht="12.75">
      <c r="F232" s="21"/>
      <c r="G232" s="21"/>
      <c r="H232" s="21"/>
      <c r="I232" s="21"/>
    </row>
    <row r="233" spans="6:9" ht="12.75">
      <c r="F233" s="21"/>
      <c r="G233" s="21"/>
      <c r="H233" s="21"/>
      <c r="I233" s="21"/>
    </row>
    <row r="234" spans="6:9" ht="12.75">
      <c r="F234" s="21"/>
      <c r="G234" s="21"/>
      <c r="H234" s="21"/>
      <c r="I234" s="21"/>
    </row>
    <row r="235" spans="6:9" ht="12.75">
      <c r="F235" s="21"/>
      <c r="G235" s="21"/>
      <c r="H235" s="21"/>
      <c r="I235" s="21"/>
    </row>
    <row r="236" spans="6:9" ht="12.75">
      <c r="F236" s="21"/>
      <c r="G236" s="21"/>
      <c r="H236" s="21"/>
      <c r="I236" s="21"/>
    </row>
    <row r="237" spans="6:9" ht="12.75">
      <c r="F237" s="21"/>
      <c r="G237" s="21"/>
      <c r="H237" s="21"/>
      <c r="I237" s="21"/>
    </row>
    <row r="238" spans="6:9" ht="12.75">
      <c r="F238" s="21"/>
      <c r="G238" s="21"/>
      <c r="H238" s="21"/>
      <c r="I238" s="21"/>
    </row>
    <row r="239" spans="6:9" ht="12.75">
      <c r="F239" s="21"/>
      <c r="G239" s="21"/>
      <c r="H239" s="21"/>
      <c r="I239" s="21"/>
    </row>
    <row r="240" spans="6:9" ht="12.75">
      <c r="F240" s="21"/>
      <c r="G240" s="21"/>
      <c r="H240" s="21"/>
      <c r="I240" s="21"/>
    </row>
    <row r="241" spans="6:9" ht="12.75">
      <c r="F241" s="21"/>
      <c r="G241" s="21"/>
      <c r="H241" s="21"/>
      <c r="I241" s="21"/>
    </row>
    <row r="242" spans="6:9" ht="12.75">
      <c r="F242" s="21"/>
      <c r="G242" s="21"/>
      <c r="H242" s="21"/>
      <c r="I242" s="21"/>
    </row>
    <row r="243" spans="6:9" ht="12.75">
      <c r="F243" s="21"/>
      <c r="G243" s="21"/>
      <c r="H243" s="21"/>
      <c r="I243" s="21"/>
    </row>
    <row r="244" spans="6:9" ht="12.75">
      <c r="F244" s="21"/>
      <c r="G244" s="21"/>
      <c r="H244" s="21"/>
      <c r="I244" s="21"/>
    </row>
    <row r="245" spans="6:9" ht="12.75">
      <c r="F245" s="21"/>
      <c r="G245" s="21"/>
      <c r="H245" s="21"/>
      <c r="I245" s="21"/>
    </row>
    <row r="246" spans="6:9" ht="12.75">
      <c r="F246" s="21"/>
      <c r="G246" s="21"/>
      <c r="H246" s="21"/>
      <c r="I246" s="21"/>
    </row>
    <row r="247" spans="6:9" ht="12.75">
      <c r="F247" s="21"/>
      <c r="G247" s="21"/>
      <c r="H247" s="21"/>
      <c r="I247" s="21"/>
    </row>
    <row r="248" spans="6:9" ht="12.75">
      <c r="F248" s="21"/>
      <c r="G248" s="21"/>
      <c r="H248" s="21"/>
      <c r="I248" s="21"/>
    </row>
    <row r="249" spans="6:9" ht="12.75">
      <c r="F249" s="21"/>
      <c r="G249" s="21"/>
      <c r="H249" s="21"/>
      <c r="I249" s="21"/>
    </row>
    <row r="250" spans="6:9" ht="12.75">
      <c r="F250" s="21"/>
      <c r="G250" s="21"/>
      <c r="H250" s="21"/>
      <c r="I250" s="21"/>
    </row>
    <row r="251" spans="6:9" ht="12.75">
      <c r="F251" s="21"/>
      <c r="G251" s="21"/>
      <c r="H251" s="21"/>
      <c r="I251" s="21"/>
    </row>
    <row r="252" spans="6:9" ht="12.75">
      <c r="F252" s="21"/>
      <c r="G252" s="21"/>
      <c r="H252" s="21"/>
      <c r="I252" s="21"/>
    </row>
    <row r="253" spans="6:9" ht="12.75">
      <c r="F253" s="21"/>
      <c r="G253" s="21"/>
      <c r="H253" s="21"/>
      <c r="I253" s="21"/>
    </row>
    <row r="254" spans="6:9" ht="12.75">
      <c r="F254" s="21"/>
      <c r="G254" s="21"/>
      <c r="H254" s="21"/>
      <c r="I254" s="21"/>
    </row>
    <row r="255" spans="6:9" ht="12.75">
      <c r="F255" s="21"/>
      <c r="G255" s="21"/>
      <c r="H255" s="21"/>
      <c r="I255" s="21"/>
    </row>
    <row r="256" spans="6:9" ht="12.75">
      <c r="F256" s="21"/>
      <c r="G256" s="21"/>
      <c r="H256" s="21"/>
      <c r="I256" s="21"/>
    </row>
    <row r="257" spans="6:9" ht="12.75">
      <c r="F257" s="21"/>
      <c r="G257" s="21"/>
      <c r="H257" s="21"/>
      <c r="I257" s="21"/>
    </row>
    <row r="258" spans="6:9" ht="12.75">
      <c r="F258" s="21"/>
      <c r="G258" s="21"/>
      <c r="H258" s="21"/>
      <c r="I258" s="21"/>
    </row>
    <row r="259" spans="6:9" ht="12.75">
      <c r="F259" s="21"/>
      <c r="G259" s="21"/>
      <c r="H259" s="21"/>
      <c r="I259" s="21"/>
    </row>
    <row r="260" spans="6:9" ht="12.75">
      <c r="F260" s="21"/>
      <c r="G260" s="21"/>
      <c r="H260" s="21"/>
      <c r="I260" s="21"/>
    </row>
    <row r="261" spans="6:9" ht="12.75">
      <c r="F261" s="21"/>
      <c r="G261" s="21"/>
      <c r="H261" s="21"/>
      <c r="I261" s="21"/>
    </row>
    <row r="262" spans="6:9" ht="12.75">
      <c r="F262" s="21"/>
      <c r="G262" s="21"/>
      <c r="H262" s="21"/>
      <c r="I262" s="21"/>
    </row>
    <row r="263" spans="6:9" ht="12.75">
      <c r="F263" s="21"/>
      <c r="G263" s="21"/>
      <c r="H263" s="21"/>
      <c r="I263" s="21"/>
    </row>
    <row r="264" spans="6:9" ht="12.75">
      <c r="F264" s="21"/>
      <c r="G264" s="21"/>
      <c r="H264" s="21"/>
      <c r="I264" s="21"/>
    </row>
    <row r="265" spans="6:9" ht="12.75">
      <c r="F265" s="21"/>
      <c r="G265" s="21"/>
      <c r="H265" s="21"/>
      <c r="I265" s="21"/>
    </row>
    <row r="266" spans="6:9" ht="12.75">
      <c r="F266" s="21"/>
      <c r="G266" s="21"/>
      <c r="H266" s="21"/>
      <c r="I266" s="21"/>
    </row>
    <row r="267" spans="6:9" ht="12.75">
      <c r="F267" s="21"/>
      <c r="G267" s="21"/>
      <c r="H267" s="21"/>
      <c r="I267" s="21"/>
    </row>
    <row r="268" spans="6:9" ht="12.75">
      <c r="F268" s="21"/>
      <c r="G268" s="21"/>
      <c r="H268" s="21"/>
      <c r="I268" s="21"/>
    </row>
    <row r="269" spans="6:9" ht="12.75">
      <c r="F269" s="21"/>
      <c r="G269" s="21"/>
      <c r="H269" s="21"/>
      <c r="I269" s="21"/>
    </row>
    <row r="270" spans="6:9" ht="12.75">
      <c r="F270" s="21"/>
      <c r="G270" s="21"/>
      <c r="H270" s="21"/>
      <c r="I270" s="21"/>
    </row>
    <row r="271" spans="6:9" ht="12.75">
      <c r="F271" s="21"/>
      <c r="G271" s="21"/>
      <c r="H271" s="21"/>
      <c r="I271" s="21"/>
    </row>
    <row r="272" spans="6:9" ht="12.75">
      <c r="F272" s="21"/>
      <c r="G272" s="21"/>
      <c r="H272" s="21"/>
      <c r="I272" s="21"/>
    </row>
    <row r="273" spans="6:9" ht="12.75">
      <c r="F273" s="21"/>
      <c r="G273" s="21"/>
      <c r="H273" s="21"/>
      <c r="I273" s="21"/>
    </row>
    <row r="274" spans="6:9" ht="12.75">
      <c r="F274" s="21"/>
      <c r="G274" s="21"/>
      <c r="H274" s="21"/>
      <c r="I274" s="21"/>
    </row>
    <row r="275" spans="6:9" ht="12.75">
      <c r="F275" s="21"/>
      <c r="G275" s="21"/>
      <c r="H275" s="21"/>
      <c r="I275" s="21"/>
    </row>
    <row r="276" spans="6:9" ht="12.75">
      <c r="F276" s="21"/>
      <c r="G276" s="21"/>
      <c r="H276" s="21"/>
      <c r="I276" s="21"/>
    </row>
    <row r="277" spans="6:9" ht="12.75">
      <c r="F277" s="21"/>
      <c r="G277" s="21"/>
      <c r="H277" s="21"/>
      <c r="I277" s="21"/>
    </row>
    <row r="278" spans="6:9" ht="12.75">
      <c r="F278" s="21"/>
      <c r="G278" s="21"/>
      <c r="H278" s="21"/>
      <c r="I278" s="21"/>
    </row>
    <row r="279" spans="6:9" ht="12.75">
      <c r="F279" s="21"/>
      <c r="G279" s="21"/>
      <c r="H279" s="21"/>
      <c r="I279" s="21"/>
    </row>
    <row r="280" spans="6:9" ht="12.75">
      <c r="F280" s="21"/>
      <c r="G280" s="21"/>
      <c r="H280" s="21"/>
      <c r="I280" s="21"/>
    </row>
    <row r="281" spans="6:9" ht="12.75">
      <c r="F281" s="21"/>
      <c r="G281" s="21"/>
      <c r="H281" s="21"/>
      <c r="I281" s="21"/>
    </row>
    <row r="282" spans="6:9" ht="12.75">
      <c r="F282" s="21"/>
      <c r="G282" s="21"/>
      <c r="H282" s="21"/>
      <c r="I282" s="21"/>
    </row>
    <row r="283" spans="6:9" ht="12.75">
      <c r="F283" s="21"/>
      <c r="G283" s="21"/>
      <c r="H283" s="21"/>
      <c r="I283" s="21"/>
    </row>
    <row r="284" spans="6:9" ht="12.75">
      <c r="F284" s="21"/>
      <c r="G284" s="21"/>
      <c r="H284" s="21"/>
      <c r="I284" s="21"/>
    </row>
    <row r="285" spans="6:9" ht="12.75">
      <c r="F285" s="21"/>
      <c r="G285" s="21"/>
      <c r="H285" s="21"/>
      <c r="I285" s="21"/>
    </row>
    <row r="286" spans="6:9" ht="12.75">
      <c r="F286" s="21"/>
      <c r="G286" s="21"/>
      <c r="H286" s="21"/>
      <c r="I286" s="21"/>
    </row>
    <row r="287" spans="6:9" ht="12.75">
      <c r="F287" s="21"/>
      <c r="G287" s="21"/>
      <c r="H287" s="21"/>
      <c r="I287" s="21"/>
    </row>
    <row r="288" spans="6:9" ht="12.75">
      <c r="F288" s="21"/>
      <c r="G288" s="21"/>
      <c r="H288" s="21"/>
      <c r="I288" s="21"/>
    </row>
    <row r="289" spans="6:9" ht="12.75">
      <c r="F289" s="21"/>
      <c r="G289" s="21"/>
      <c r="H289" s="21"/>
      <c r="I289" s="21"/>
    </row>
    <row r="290" spans="6:9" ht="12.75">
      <c r="F290" s="21"/>
      <c r="G290" s="21"/>
      <c r="H290" s="21"/>
      <c r="I290" s="21"/>
    </row>
    <row r="291" spans="6:9" ht="12.75">
      <c r="F291" s="21"/>
      <c r="G291" s="21"/>
      <c r="H291" s="21"/>
      <c r="I291" s="21"/>
    </row>
    <row r="292" spans="6:9" ht="12.75">
      <c r="F292" s="21"/>
      <c r="G292" s="21"/>
      <c r="H292" s="21"/>
      <c r="I292" s="21"/>
    </row>
    <row r="293" spans="6:9" ht="12.75">
      <c r="F293" s="21"/>
      <c r="G293" s="21"/>
      <c r="H293" s="21"/>
      <c r="I293" s="21"/>
    </row>
    <row r="294" spans="6:9" ht="12.75">
      <c r="F294" s="21"/>
      <c r="G294" s="21"/>
      <c r="H294" s="21"/>
      <c r="I294" s="21"/>
    </row>
    <row r="295" spans="6:9" ht="12.75">
      <c r="F295" s="21"/>
      <c r="G295" s="21"/>
      <c r="H295" s="21"/>
      <c r="I295" s="21"/>
    </row>
    <row r="296" spans="6:9" ht="12.75">
      <c r="F296" s="21"/>
      <c r="G296" s="21"/>
      <c r="H296" s="21"/>
      <c r="I296" s="21"/>
    </row>
    <row r="297" spans="6:9" ht="12.75">
      <c r="F297" s="21"/>
      <c r="G297" s="21"/>
      <c r="H297" s="21"/>
      <c r="I297" s="21"/>
    </row>
    <row r="298" spans="6:9" ht="12.75">
      <c r="F298" s="21"/>
      <c r="G298" s="21"/>
      <c r="H298" s="21"/>
      <c r="I298" s="21"/>
    </row>
    <row r="299" spans="6:9" ht="12.75">
      <c r="F299" s="21"/>
      <c r="G299" s="21"/>
      <c r="H299" s="21"/>
      <c r="I299" s="21"/>
    </row>
    <row r="300" spans="6:9" ht="12.75">
      <c r="F300" s="21"/>
      <c r="G300" s="21"/>
      <c r="H300" s="21"/>
      <c r="I300" s="21"/>
    </row>
    <row r="301" spans="6:9" ht="12.75">
      <c r="F301" s="21"/>
      <c r="G301" s="21"/>
      <c r="H301" s="21"/>
      <c r="I301" s="21"/>
    </row>
    <row r="302" spans="6:9" ht="12.75">
      <c r="F302" s="21"/>
      <c r="G302" s="21"/>
      <c r="H302" s="21"/>
      <c r="I302" s="21"/>
    </row>
    <row r="303" spans="6:9" ht="12.75">
      <c r="F303" s="21"/>
      <c r="G303" s="21"/>
      <c r="H303" s="21"/>
      <c r="I303" s="21"/>
    </row>
    <row r="304" spans="6:9" ht="12.75">
      <c r="F304" s="21"/>
      <c r="G304" s="21"/>
      <c r="H304" s="21"/>
      <c r="I304" s="21"/>
    </row>
    <row r="305" spans="6:9" ht="12.75">
      <c r="F305" s="21"/>
      <c r="G305" s="21"/>
      <c r="H305" s="21"/>
      <c r="I305" s="21"/>
    </row>
    <row r="306" spans="6:9" ht="12.75">
      <c r="F306" s="21"/>
      <c r="G306" s="21"/>
      <c r="H306" s="21"/>
      <c r="I306" s="21"/>
    </row>
    <row r="307" spans="6:9" ht="12.75">
      <c r="F307" s="21"/>
      <c r="G307" s="21"/>
      <c r="H307" s="21"/>
      <c r="I307" s="21"/>
    </row>
    <row r="308" spans="6:9" ht="12.75">
      <c r="F308" s="21"/>
      <c r="G308" s="21"/>
      <c r="H308" s="21"/>
      <c r="I308" s="21"/>
    </row>
    <row r="309" spans="6:9" ht="12.75">
      <c r="F309" s="21"/>
      <c r="G309" s="21"/>
      <c r="H309" s="21"/>
      <c r="I309" s="21"/>
    </row>
    <row r="310" spans="6:9" ht="12.75">
      <c r="F310" s="21"/>
      <c r="G310" s="21"/>
      <c r="H310" s="21"/>
      <c r="I310" s="21"/>
    </row>
    <row r="311" spans="6:9" ht="12.75">
      <c r="F311" s="21"/>
      <c r="G311" s="21"/>
      <c r="H311" s="21"/>
      <c r="I311" s="21"/>
    </row>
    <row r="312" spans="6:9" ht="12.75">
      <c r="F312" s="21"/>
      <c r="G312" s="21"/>
      <c r="H312" s="21"/>
      <c r="I312" s="21"/>
    </row>
    <row r="313" spans="6:9" ht="12.75">
      <c r="F313" s="21"/>
      <c r="G313" s="21"/>
      <c r="H313" s="21"/>
      <c r="I313" s="21"/>
    </row>
    <row r="314" spans="6:9" ht="12.75">
      <c r="F314" s="21"/>
      <c r="G314" s="21"/>
      <c r="H314" s="21"/>
      <c r="I314" s="21"/>
    </row>
    <row r="315" spans="6:9" ht="12.75">
      <c r="F315" s="21"/>
      <c r="G315" s="21"/>
      <c r="H315" s="21"/>
      <c r="I315" s="21"/>
    </row>
    <row r="316" spans="6:9" ht="12.75">
      <c r="F316" s="21"/>
      <c r="G316" s="21"/>
      <c r="H316" s="21"/>
      <c r="I316" s="21"/>
    </row>
    <row r="317" spans="6:9" ht="12.75">
      <c r="F317" s="21"/>
      <c r="G317" s="21"/>
      <c r="H317" s="21"/>
      <c r="I317" s="21"/>
    </row>
    <row r="318" spans="6:9" ht="12.75">
      <c r="F318" s="21"/>
      <c r="G318" s="21"/>
      <c r="H318" s="21"/>
      <c r="I318" s="21"/>
    </row>
    <row r="319" spans="6:9" ht="12.75">
      <c r="F319" s="21"/>
      <c r="G319" s="21"/>
      <c r="H319" s="21"/>
      <c r="I319" s="21"/>
    </row>
    <row r="320" spans="6:9" ht="12.75">
      <c r="F320" s="21"/>
      <c r="G320" s="21"/>
      <c r="H320" s="21"/>
      <c r="I320" s="21"/>
    </row>
    <row r="321" spans="6:9" ht="12.75">
      <c r="F321" s="21"/>
      <c r="G321" s="21"/>
      <c r="H321" s="21"/>
      <c r="I321" s="21"/>
    </row>
    <row r="322" spans="6:9" ht="12.75">
      <c r="F322" s="21"/>
      <c r="G322" s="21"/>
      <c r="H322" s="21"/>
      <c r="I322" s="21"/>
    </row>
    <row r="323" spans="6:9" ht="12.75">
      <c r="F323" s="21"/>
      <c r="G323" s="21"/>
      <c r="H323" s="21"/>
      <c r="I323" s="21"/>
    </row>
    <row r="324" spans="6:9" ht="12.75">
      <c r="F324" s="21"/>
      <c r="G324" s="21"/>
      <c r="H324" s="21"/>
      <c r="I324" s="21"/>
    </row>
    <row r="325" spans="6:9" ht="12.75">
      <c r="F325" s="21"/>
      <c r="G325" s="21"/>
      <c r="H325" s="21"/>
      <c r="I325" s="21"/>
    </row>
    <row r="326" spans="6:9" ht="12.75">
      <c r="F326" s="21"/>
      <c r="G326" s="21"/>
      <c r="H326" s="21"/>
      <c r="I326" s="21"/>
    </row>
    <row r="327" spans="6:9" ht="12.75">
      <c r="F327" s="21"/>
      <c r="G327" s="21"/>
      <c r="H327" s="21"/>
      <c r="I327" s="21"/>
    </row>
    <row r="328" spans="6:9" ht="12.75">
      <c r="F328" s="21"/>
      <c r="G328" s="21"/>
      <c r="H328" s="21"/>
      <c r="I328" s="21"/>
    </row>
    <row r="329" spans="6:9" ht="12.75">
      <c r="F329" s="21"/>
      <c r="G329" s="21"/>
      <c r="H329" s="21"/>
      <c r="I329" s="21"/>
    </row>
    <row r="330" spans="6:9" ht="12.75">
      <c r="F330" s="21"/>
      <c r="G330" s="21"/>
      <c r="H330" s="21"/>
      <c r="I330" s="21"/>
    </row>
    <row r="331" spans="6:9" ht="12.75">
      <c r="F331" s="21"/>
      <c r="G331" s="21"/>
      <c r="H331" s="21"/>
      <c r="I331" s="21"/>
    </row>
    <row r="332" spans="6:9" ht="12.75">
      <c r="F332" s="21"/>
      <c r="G332" s="21"/>
      <c r="H332" s="21"/>
      <c r="I332" s="21"/>
    </row>
    <row r="333" spans="6:9" ht="12.75">
      <c r="F333" s="21"/>
      <c r="G333" s="21"/>
      <c r="H333" s="21"/>
      <c r="I333" s="21"/>
    </row>
    <row r="334" spans="6:9" ht="12.75">
      <c r="F334" s="21"/>
      <c r="G334" s="21"/>
      <c r="H334" s="21"/>
      <c r="I334" s="21"/>
    </row>
    <row r="335" spans="6:9" ht="12.75">
      <c r="F335" s="21"/>
      <c r="G335" s="21"/>
      <c r="H335" s="21"/>
      <c r="I335" s="21"/>
    </row>
    <row r="336" spans="6:9" ht="12.75">
      <c r="F336" s="21"/>
      <c r="G336" s="21"/>
      <c r="H336" s="21"/>
      <c r="I336" s="21"/>
    </row>
    <row r="337" spans="6:9" ht="12.75">
      <c r="F337" s="21"/>
      <c r="G337" s="21"/>
      <c r="H337" s="21"/>
      <c r="I337" s="21"/>
    </row>
    <row r="338" spans="6:9" ht="12.75">
      <c r="F338" s="21"/>
      <c r="G338" s="21"/>
      <c r="H338" s="21"/>
      <c r="I338" s="21"/>
    </row>
    <row r="339" spans="6:9" ht="12.75">
      <c r="F339" s="21"/>
      <c r="G339" s="21"/>
      <c r="H339" s="21"/>
      <c r="I339" s="21"/>
    </row>
    <row r="340" spans="6:9" ht="12.75">
      <c r="F340" s="21"/>
      <c r="G340" s="21"/>
      <c r="H340" s="21"/>
      <c r="I340" s="21"/>
    </row>
    <row r="341" spans="6:9" ht="12.75">
      <c r="F341" s="21"/>
      <c r="G341" s="21"/>
      <c r="H341" s="21"/>
      <c r="I341" s="21"/>
    </row>
    <row r="342" spans="6:9" ht="12.75">
      <c r="F342" s="21"/>
      <c r="G342" s="21"/>
      <c r="H342" s="21"/>
      <c r="I342" s="21"/>
    </row>
    <row r="343" spans="6:9" ht="12.75">
      <c r="F343" s="21"/>
      <c r="G343" s="21"/>
      <c r="H343" s="21"/>
      <c r="I343" s="21"/>
    </row>
    <row r="344" spans="6:9" ht="12.75">
      <c r="F344" s="21"/>
      <c r="G344" s="21"/>
      <c r="H344" s="21"/>
      <c r="I344" s="21"/>
    </row>
    <row r="345" spans="6:9" ht="12.75">
      <c r="F345" s="21"/>
      <c r="G345" s="21"/>
      <c r="H345" s="21"/>
      <c r="I345" s="21"/>
    </row>
    <row r="346" spans="6:9" ht="12.75">
      <c r="F346" s="21"/>
      <c r="G346" s="21"/>
      <c r="H346" s="21"/>
      <c r="I346" s="21"/>
    </row>
    <row r="347" spans="6:9" ht="12.75">
      <c r="F347" s="21"/>
      <c r="G347" s="21"/>
      <c r="H347" s="21"/>
      <c r="I347" s="21"/>
    </row>
    <row r="348" spans="6:9" ht="12.75">
      <c r="F348" s="21"/>
      <c r="G348" s="21"/>
      <c r="H348" s="21"/>
      <c r="I348" s="21"/>
    </row>
    <row r="349" spans="6:9" ht="12.75">
      <c r="F349" s="21"/>
      <c r="G349" s="21"/>
      <c r="H349" s="21"/>
      <c r="I349" s="21"/>
    </row>
    <row r="350" spans="6:9" ht="12.75">
      <c r="F350" s="21"/>
      <c r="G350" s="21"/>
      <c r="H350" s="21"/>
      <c r="I350" s="21"/>
    </row>
    <row r="351" spans="6:9" ht="12.75">
      <c r="F351" s="21"/>
      <c r="G351" s="21"/>
      <c r="H351" s="21"/>
      <c r="I351" s="21"/>
    </row>
    <row r="352" spans="6:9" ht="12.75">
      <c r="F352" s="21"/>
      <c r="G352" s="21"/>
      <c r="H352" s="21"/>
      <c r="I352" s="21"/>
    </row>
    <row r="353" spans="6:9" ht="12.75">
      <c r="F353" s="21"/>
      <c r="G353" s="21"/>
      <c r="H353" s="21"/>
      <c r="I353" s="21"/>
    </row>
    <row r="354" spans="6:9" ht="12.75">
      <c r="F354" s="21"/>
      <c r="G354" s="21"/>
      <c r="H354" s="21"/>
      <c r="I354" s="21"/>
    </row>
    <row r="355" spans="6:9" ht="12.75">
      <c r="F355" s="21"/>
      <c r="G355" s="21"/>
      <c r="H355" s="21"/>
      <c r="I355" s="21"/>
    </row>
    <row r="356" spans="6:9" ht="12.75">
      <c r="F356" s="21"/>
      <c r="G356" s="21"/>
      <c r="H356" s="21"/>
      <c r="I356" s="21"/>
    </row>
    <row r="357" spans="6:9" ht="12.75">
      <c r="F357" s="21"/>
      <c r="G357" s="21"/>
      <c r="H357" s="21"/>
      <c r="I357" s="21"/>
    </row>
    <row r="358" spans="6:9" ht="12.75">
      <c r="F358" s="21"/>
      <c r="G358" s="21"/>
      <c r="H358" s="21"/>
      <c r="I358" s="21"/>
    </row>
    <row r="359" spans="6:9" ht="12.75">
      <c r="F359" s="21"/>
      <c r="G359" s="21"/>
      <c r="H359" s="21"/>
      <c r="I359" s="21"/>
    </row>
    <row r="360" spans="6:9" ht="12.75">
      <c r="F360" s="21"/>
      <c r="G360" s="21"/>
      <c r="H360" s="21"/>
      <c r="I360" s="21"/>
    </row>
    <row r="361" spans="6:9" ht="12.75">
      <c r="F361" s="21"/>
      <c r="G361" s="21"/>
      <c r="H361" s="21"/>
      <c r="I361" s="21"/>
    </row>
    <row r="362" spans="6:9" ht="12.75">
      <c r="F362" s="21"/>
      <c r="G362" s="21"/>
      <c r="H362" s="21"/>
      <c r="I362" s="21"/>
    </row>
    <row r="363" spans="6:9" ht="12.75">
      <c r="F363" s="21"/>
      <c r="G363" s="21"/>
      <c r="H363" s="21"/>
      <c r="I363" s="21"/>
    </row>
    <row r="364" spans="6:9" ht="12.75">
      <c r="F364" s="21"/>
      <c r="G364" s="21"/>
      <c r="H364" s="21"/>
      <c r="I364" s="21"/>
    </row>
    <row r="365" spans="6:9" ht="12.75">
      <c r="F365" s="21"/>
      <c r="G365" s="21"/>
      <c r="H365" s="21"/>
      <c r="I365" s="21"/>
    </row>
    <row r="366" spans="6:9" ht="12.75">
      <c r="F366" s="21"/>
      <c r="G366" s="21"/>
      <c r="H366" s="21"/>
      <c r="I366" s="21"/>
    </row>
    <row r="367" spans="6:9" ht="12.75">
      <c r="F367" s="21"/>
      <c r="G367" s="21"/>
      <c r="H367" s="21"/>
      <c r="I367" s="21"/>
    </row>
    <row r="368" spans="6:9" ht="12.75">
      <c r="F368" s="21"/>
      <c r="G368" s="21"/>
      <c r="H368" s="21"/>
      <c r="I368" s="21"/>
    </row>
    <row r="369" spans="6:9" ht="12.75">
      <c r="F369" s="21"/>
      <c r="G369" s="21"/>
      <c r="H369" s="21"/>
      <c r="I369" s="21"/>
    </row>
    <row r="370" spans="6:9" ht="12.75">
      <c r="F370" s="21"/>
      <c r="G370" s="21"/>
      <c r="H370" s="21"/>
      <c r="I370" s="21"/>
    </row>
    <row r="371" spans="6:9" ht="12.75">
      <c r="F371" s="21"/>
      <c r="G371" s="21"/>
      <c r="H371" s="21"/>
      <c r="I371" s="21"/>
    </row>
    <row r="372" spans="6:9" ht="12.75">
      <c r="F372" s="21"/>
      <c r="G372" s="21"/>
      <c r="H372" s="21"/>
      <c r="I372" s="21"/>
    </row>
    <row r="373" spans="6:9" ht="12.75">
      <c r="F373" s="21"/>
      <c r="G373" s="21"/>
      <c r="H373" s="21"/>
      <c r="I373" s="21"/>
    </row>
    <row r="374" spans="6:9" ht="12.75">
      <c r="F374" s="21"/>
      <c r="G374" s="21"/>
      <c r="H374" s="21"/>
      <c r="I374" s="21"/>
    </row>
    <row r="375" spans="6:9" ht="12.75">
      <c r="F375" s="21"/>
      <c r="G375" s="21"/>
      <c r="H375" s="21"/>
      <c r="I375" s="21"/>
    </row>
    <row r="376" spans="6:9" ht="12.75">
      <c r="F376" s="21"/>
      <c r="G376" s="21"/>
      <c r="H376" s="21"/>
      <c r="I376" s="21"/>
    </row>
    <row r="377" spans="6:9" ht="12.75">
      <c r="F377" s="21"/>
      <c r="G377" s="21"/>
      <c r="H377" s="21"/>
      <c r="I377" s="21"/>
    </row>
    <row r="378" spans="6:9" ht="12.75">
      <c r="F378" s="21"/>
      <c r="G378" s="21"/>
      <c r="H378" s="21"/>
      <c r="I378" s="21"/>
    </row>
    <row r="379" spans="6:9" ht="12.75">
      <c r="F379" s="21"/>
      <c r="G379" s="21"/>
      <c r="H379" s="21"/>
      <c r="I379" s="21"/>
    </row>
    <row r="380" spans="6:9" ht="12.75">
      <c r="F380" s="21"/>
      <c r="G380" s="21"/>
      <c r="H380" s="21"/>
      <c r="I380" s="21"/>
    </row>
    <row r="381" spans="6:9" ht="12.75">
      <c r="F381" s="21"/>
      <c r="G381" s="21"/>
      <c r="H381" s="21"/>
      <c r="I381" s="21"/>
    </row>
    <row r="382" spans="6:9" ht="12.75">
      <c r="F382" s="21"/>
      <c r="G382" s="21"/>
      <c r="H382" s="21"/>
      <c r="I382" s="21"/>
    </row>
    <row r="383" spans="6:9" ht="12.75">
      <c r="F383" s="21"/>
      <c r="G383" s="21"/>
      <c r="H383" s="21"/>
      <c r="I383" s="21"/>
    </row>
    <row r="384" spans="6:9" ht="12.75">
      <c r="F384" s="21"/>
      <c r="G384" s="21"/>
      <c r="H384" s="21"/>
      <c r="I384" s="21"/>
    </row>
    <row r="385" spans="6:9" ht="12.75">
      <c r="F385" s="21"/>
      <c r="G385" s="21"/>
      <c r="H385" s="21"/>
      <c r="I385" s="21"/>
    </row>
    <row r="386" spans="6:9" ht="12.75">
      <c r="F386" s="21"/>
      <c r="G386" s="21"/>
      <c r="H386" s="21"/>
      <c r="I386" s="21"/>
    </row>
    <row r="387" spans="6:9" ht="12.75">
      <c r="F387" s="21"/>
      <c r="G387" s="21"/>
      <c r="H387" s="21"/>
      <c r="I387" s="21"/>
    </row>
    <row r="388" spans="6:9" ht="12.75">
      <c r="F388" s="21"/>
      <c r="G388" s="21"/>
      <c r="H388" s="21"/>
      <c r="I388" s="21"/>
    </row>
    <row r="389" spans="6:9" ht="12.75">
      <c r="F389" s="21"/>
      <c r="G389" s="21"/>
      <c r="H389" s="21"/>
      <c r="I389" s="21"/>
    </row>
    <row r="390" spans="6:9" ht="12.75">
      <c r="F390" s="21"/>
      <c r="G390" s="21"/>
      <c r="H390" s="21"/>
      <c r="I390" s="21"/>
    </row>
    <row r="391" spans="6:9" ht="12.75">
      <c r="F391" s="21"/>
      <c r="G391" s="21"/>
      <c r="H391" s="21"/>
      <c r="I391" s="21"/>
    </row>
    <row r="392" spans="6:9" ht="12.75">
      <c r="F392" s="21"/>
      <c r="G392" s="21"/>
      <c r="H392" s="21"/>
      <c r="I392" s="21"/>
    </row>
    <row r="393" spans="6:9" ht="12.75">
      <c r="F393" s="21"/>
      <c r="G393" s="21"/>
      <c r="H393" s="21"/>
      <c r="I393" s="21"/>
    </row>
    <row r="394" spans="6:9" ht="12.75">
      <c r="F394" s="21"/>
      <c r="G394" s="21"/>
      <c r="H394" s="21"/>
      <c r="I394" s="21"/>
    </row>
    <row r="395" spans="6:9" ht="12.75">
      <c r="F395" s="21"/>
      <c r="G395" s="21"/>
      <c r="H395" s="21"/>
      <c r="I395" s="21"/>
    </row>
    <row r="396" spans="6:9" ht="12.75">
      <c r="F396" s="21"/>
      <c r="G396" s="21"/>
      <c r="H396" s="21"/>
      <c r="I396" s="21"/>
    </row>
    <row r="397" spans="6:9" ht="12.75">
      <c r="F397" s="21"/>
      <c r="G397" s="21"/>
      <c r="H397" s="21"/>
      <c r="I397" s="21"/>
    </row>
    <row r="398" spans="6:9" ht="12.75">
      <c r="F398" s="21"/>
      <c r="G398" s="21"/>
      <c r="H398" s="21"/>
      <c r="I398" s="21"/>
    </row>
    <row r="399" spans="6:9" ht="12.75">
      <c r="F399" s="21"/>
      <c r="G399" s="21"/>
      <c r="H399" s="21"/>
      <c r="I399" s="21"/>
    </row>
    <row r="400" spans="6:9" ht="12.75">
      <c r="F400" s="21"/>
      <c r="G400" s="21"/>
      <c r="H400" s="21"/>
      <c r="I400" s="21"/>
    </row>
    <row r="401" spans="6:9" ht="12.75">
      <c r="F401" s="21"/>
      <c r="G401" s="21"/>
      <c r="H401" s="21"/>
      <c r="I401" s="21"/>
    </row>
    <row r="402" spans="6:9" ht="12.75">
      <c r="F402" s="21"/>
      <c r="G402" s="21"/>
      <c r="H402" s="21"/>
      <c r="I402" s="21"/>
    </row>
    <row r="403" spans="6:9" ht="12.75">
      <c r="F403" s="21"/>
      <c r="G403" s="21"/>
      <c r="H403" s="21"/>
      <c r="I403" s="21"/>
    </row>
    <row r="404" spans="6:9" ht="12.75">
      <c r="F404" s="21"/>
      <c r="G404" s="21"/>
      <c r="H404" s="21"/>
      <c r="I404" s="21"/>
    </row>
    <row r="405" spans="6:9" ht="12.75">
      <c r="F405" s="21"/>
      <c r="G405" s="21"/>
      <c r="H405" s="21"/>
      <c r="I405" s="21"/>
    </row>
    <row r="406" spans="6:9" ht="12.75">
      <c r="F406" s="21"/>
      <c r="G406" s="21"/>
      <c r="H406" s="21"/>
      <c r="I406" s="21"/>
    </row>
    <row r="407" spans="6:9" ht="12.75">
      <c r="F407" s="21"/>
      <c r="G407" s="21"/>
      <c r="H407" s="21"/>
      <c r="I407" s="21"/>
    </row>
    <row r="408" spans="6:9" ht="12.75">
      <c r="F408" s="21"/>
      <c r="G408" s="21"/>
      <c r="H408" s="21"/>
      <c r="I408" s="21"/>
    </row>
    <row r="409" spans="6:9" ht="12.75">
      <c r="F409" s="21"/>
      <c r="G409" s="21"/>
      <c r="H409" s="21"/>
      <c r="I409" s="21"/>
    </row>
    <row r="410" spans="6:9" ht="12.75">
      <c r="F410" s="21"/>
      <c r="G410" s="21"/>
      <c r="H410" s="21"/>
      <c r="I410" s="21"/>
    </row>
    <row r="411" spans="6:9" ht="12.75">
      <c r="F411" s="21"/>
      <c r="G411" s="21"/>
      <c r="H411" s="21"/>
      <c r="I411" s="21"/>
    </row>
    <row r="412" spans="6:9" ht="12.75">
      <c r="F412" s="21"/>
      <c r="G412" s="21"/>
      <c r="H412" s="21"/>
      <c r="I412" s="21"/>
    </row>
    <row r="413" spans="6:9" ht="12.75">
      <c r="F413" s="21"/>
      <c r="G413" s="21"/>
      <c r="H413" s="21"/>
      <c r="I413" s="21"/>
    </row>
    <row r="414" spans="6:9" ht="12.75">
      <c r="F414" s="21"/>
      <c r="G414" s="21"/>
      <c r="H414" s="21"/>
      <c r="I414" s="21"/>
    </row>
    <row r="415" spans="6:9" ht="12.75">
      <c r="F415" s="21"/>
      <c r="G415" s="21"/>
      <c r="H415" s="21"/>
      <c r="I415" s="21"/>
    </row>
    <row r="416" spans="6:9" ht="12.75">
      <c r="F416" s="21"/>
      <c r="G416" s="21"/>
      <c r="H416" s="21"/>
      <c r="I416" s="21"/>
    </row>
    <row r="417" spans="6:9" ht="12.75">
      <c r="F417" s="21"/>
      <c r="G417" s="21"/>
      <c r="H417" s="21"/>
      <c r="I417" s="21"/>
    </row>
    <row r="418" spans="6:9" ht="12.75">
      <c r="F418" s="21"/>
      <c r="G418" s="21"/>
      <c r="H418" s="21"/>
      <c r="I418" s="21"/>
    </row>
    <row r="419" spans="6:9" ht="12.75">
      <c r="F419" s="21"/>
      <c r="G419" s="21"/>
      <c r="H419" s="21"/>
      <c r="I419" s="21"/>
    </row>
    <row r="420" spans="6:9" ht="12.75">
      <c r="F420" s="21"/>
      <c r="G420" s="21"/>
      <c r="H420" s="21"/>
      <c r="I420" s="21"/>
    </row>
    <row r="421" spans="6:9" ht="12.75">
      <c r="F421" s="21"/>
      <c r="G421" s="21"/>
      <c r="H421" s="21"/>
      <c r="I421" s="21"/>
    </row>
    <row r="422" spans="6:9" ht="12.75">
      <c r="F422" s="21"/>
      <c r="G422" s="21"/>
      <c r="H422" s="21"/>
      <c r="I422" s="21"/>
    </row>
    <row r="423" spans="6:9" ht="12.75">
      <c r="F423" s="21"/>
      <c r="G423" s="21"/>
      <c r="H423" s="21"/>
      <c r="I423" s="21"/>
    </row>
    <row r="424" spans="6:9" ht="12.75">
      <c r="F424" s="21"/>
      <c r="G424" s="21"/>
      <c r="H424" s="21"/>
      <c r="I424" s="21"/>
    </row>
    <row r="425" spans="6:9" ht="12.75">
      <c r="F425" s="21"/>
      <c r="G425" s="21"/>
      <c r="H425" s="21"/>
      <c r="I425" s="21"/>
    </row>
    <row r="426" spans="6:9" ht="12.75">
      <c r="F426" s="21"/>
      <c r="G426" s="21"/>
      <c r="H426" s="21"/>
      <c r="I426" s="21"/>
    </row>
    <row r="427" spans="6:9" ht="12.75">
      <c r="F427" s="21"/>
      <c r="G427" s="21"/>
      <c r="H427" s="21"/>
      <c r="I427" s="21"/>
    </row>
    <row r="428" spans="6:9" ht="12.75">
      <c r="F428" s="21"/>
      <c r="G428" s="21"/>
      <c r="H428" s="21"/>
      <c r="I428" s="21"/>
    </row>
    <row r="429" spans="6:9" ht="12.75">
      <c r="F429" s="21"/>
      <c r="G429" s="21"/>
      <c r="H429" s="21"/>
      <c r="I429" s="21"/>
    </row>
    <row r="430" spans="6:9" ht="12.75">
      <c r="F430" s="21"/>
      <c r="G430" s="21"/>
      <c r="H430" s="21"/>
      <c r="I430" s="21"/>
    </row>
    <row r="431" spans="6:9" ht="12.75">
      <c r="F431" s="21"/>
      <c r="G431" s="21"/>
      <c r="H431" s="21"/>
      <c r="I431" s="21"/>
    </row>
    <row r="432" spans="6:9" ht="12.75">
      <c r="F432" s="21"/>
      <c r="G432" s="21"/>
      <c r="H432" s="21"/>
      <c r="I432" s="21"/>
    </row>
    <row r="433" spans="6:9" ht="12.75">
      <c r="F433" s="21"/>
      <c r="G433" s="21"/>
      <c r="H433" s="21"/>
      <c r="I433" s="21"/>
    </row>
    <row r="434" spans="6:9" ht="12.75">
      <c r="F434" s="21"/>
      <c r="G434" s="21"/>
      <c r="H434" s="21"/>
      <c r="I434" s="21"/>
    </row>
    <row r="435" spans="6:9" ht="12.75">
      <c r="F435" s="21"/>
      <c r="G435" s="21"/>
      <c r="H435" s="21"/>
      <c r="I435" s="21"/>
    </row>
    <row r="436" spans="6:9" ht="12.75">
      <c r="F436" s="21"/>
      <c r="G436" s="21"/>
      <c r="H436" s="21"/>
      <c r="I436" s="21"/>
    </row>
    <row r="437" spans="6:9" ht="12.75">
      <c r="F437" s="21"/>
      <c r="G437" s="21"/>
      <c r="H437" s="21"/>
      <c r="I437" s="21"/>
    </row>
    <row r="438" spans="6:9" ht="12.75">
      <c r="F438" s="21"/>
      <c r="G438" s="21"/>
      <c r="H438" s="21"/>
      <c r="I438" s="21"/>
    </row>
    <row r="439" spans="6:9" ht="12.75">
      <c r="F439" s="21"/>
      <c r="G439" s="21"/>
      <c r="H439" s="21"/>
      <c r="I439" s="21"/>
    </row>
    <row r="440" spans="6:9" ht="12.75">
      <c r="F440" s="21"/>
      <c r="G440" s="21"/>
      <c r="H440" s="21"/>
      <c r="I440" s="21"/>
    </row>
    <row r="441" spans="6:9" ht="12.75">
      <c r="F441" s="21"/>
      <c r="G441" s="21"/>
      <c r="H441" s="21"/>
      <c r="I441" s="21"/>
    </row>
    <row r="442" spans="6:9" ht="12.75">
      <c r="F442" s="21"/>
      <c r="G442" s="21"/>
      <c r="H442" s="21"/>
      <c r="I442" s="21"/>
    </row>
    <row r="443" spans="6:9" ht="12.75">
      <c r="F443" s="21"/>
      <c r="G443" s="21"/>
      <c r="H443" s="21"/>
      <c r="I443" s="21"/>
    </row>
    <row r="444" spans="6:9" ht="12.75">
      <c r="F444" s="21"/>
      <c r="G444" s="21"/>
      <c r="H444" s="21"/>
      <c r="I444" s="21"/>
    </row>
    <row r="445" spans="6:9" ht="12.75">
      <c r="F445" s="21"/>
      <c r="G445" s="21"/>
      <c r="H445" s="21"/>
      <c r="I445" s="21"/>
    </row>
    <row r="446" spans="6:9" ht="12.75">
      <c r="F446" s="21"/>
      <c r="G446" s="21"/>
      <c r="H446" s="21"/>
      <c r="I446" s="21"/>
    </row>
    <row r="447" spans="6:9" ht="12.75">
      <c r="F447" s="21"/>
      <c r="G447" s="21"/>
      <c r="H447" s="21"/>
      <c r="I447" s="21"/>
    </row>
    <row r="448" spans="6:9" ht="12.75">
      <c r="F448" s="21"/>
      <c r="G448" s="21"/>
      <c r="H448" s="21"/>
      <c r="I448" s="21"/>
    </row>
    <row r="449" spans="6:9" ht="12.75">
      <c r="F449" s="21"/>
      <c r="G449" s="21"/>
      <c r="H449" s="21"/>
      <c r="I449" s="21"/>
    </row>
    <row r="450" spans="6:9" ht="12.75">
      <c r="F450" s="21"/>
      <c r="G450" s="21"/>
      <c r="H450" s="21"/>
      <c r="I450" s="21"/>
    </row>
    <row r="451" spans="6:9" ht="12.75">
      <c r="F451" s="21"/>
      <c r="G451" s="21"/>
      <c r="H451" s="21"/>
      <c r="I451" s="21"/>
    </row>
    <row r="452" spans="6:9" ht="12.75">
      <c r="F452" s="21"/>
      <c r="G452" s="21"/>
      <c r="H452" s="21"/>
      <c r="I452" s="21"/>
    </row>
    <row r="453" spans="6:9" ht="12.75">
      <c r="F453" s="21"/>
      <c r="G453" s="21"/>
      <c r="H453" s="21"/>
      <c r="I453" s="21"/>
    </row>
    <row r="454" spans="6:9" ht="12.75">
      <c r="F454" s="21"/>
      <c r="G454" s="21"/>
      <c r="H454" s="21"/>
      <c r="I454" s="21"/>
    </row>
    <row r="455" spans="6:9" ht="12.75">
      <c r="F455" s="21"/>
      <c r="G455" s="21"/>
      <c r="H455" s="21"/>
      <c r="I455" s="21"/>
    </row>
    <row r="456" spans="6:9" ht="12.75">
      <c r="F456" s="21"/>
      <c r="G456" s="21"/>
      <c r="H456" s="21"/>
      <c r="I456" s="21"/>
    </row>
    <row r="457" spans="6:9" ht="12.75">
      <c r="F457" s="21"/>
      <c r="G457" s="21"/>
      <c r="H457" s="21"/>
      <c r="I457" s="21"/>
    </row>
    <row r="458" spans="6:9" ht="12.75">
      <c r="F458" s="21"/>
      <c r="G458" s="21"/>
      <c r="H458" s="21"/>
      <c r="I458" s="21"/>
    </row>
    <row r="459" spans="6:9" ht="12.75">
      <c r="F459" s="21"/>
      <c r="G459" s="21"/>
      <c r="H459" s="21"/>
      <c r="I459" s="21"/>
    </row>
    <row r="460" spans="6:9" ht="12.75">
      <c r="F460" s="21"/>
      <c r="G460" s="21"/>
      <c r="H460" s="21"/>
      <c r="I460" s="21"/>
    </row>
    <row r="461" spans="6:9" ht="12.75">
      <c r="F461" s="21"/>
      <c r="G461" s="21"/>
      <c r="H461" s="21"/>
      <c r="I461" s="21"/>
    </row>
    <row r="462" spans="6:9" ht="12.75">
      <c r="F462" s="21"/>
      <c r="G462" s="21"/>
      <c r="H462" s="21"/>
      <c r="I462" s="21"/>
    </row>
    <row r="463" spans="6:9" ht="12.75">
      <c r="F463" s="21"/>
      <c r="G463" s="21"/>
      <c r="H463" s="21"/>
      <c r="I463" s="21"/>
    </row>
    <row r="464" spans="6:9" ht="12.75">
      <c r="F464" s="21"/>
      <c r="G464" s="21"/>
      <c r="H464" s="21"/>
      <c r="I464" s="21"/>
    </row>
    <row r="465" spans="6:9" ht="12.75">
      <c r="F465" s="21"/>
      <c r="G465" s="21"/>
      <c r="H465" s="21"/>
      <c r="I465" s="21"/>
    </row>
    <row r="466" spans="6:9" ht="12.75">
      <c r="F466" s="21"/>
      <c r="G466" s="21"/>
      <c r="H466" s="21"/>
      <c r="I466" s="21"/>
    </row>
    <row r="467" spans="6:9" ht="12.75">
      <c r="F467" s="21"/>
      <c r="G467" s="21"/>
      <c r="H467" s="21"/>
      <c r="I467" s="21"/>
    </row>
    <row r="468" spans="6:9" ht="12.75">
      <c r="F468" s="21"/>
      <c r="G468" s="21"/>
      <c r="H468" s="21"/>
      <c r="I468" s="21"/>
    </row>
    <row r="469" spans="6:9" ht="12.75">
      <c r="F469" s="21"/>
      <c r="G469" s="21"/>
      <c r="H469" s="21"/>
      <c r="I469" s="21"/>
    </row>
    <row r="470" spans="6:9" ht="12.75">
      <c r="F470" s="21"/>
      <c r="G470" s="21"/>
      <c r="H470" s="21"/>
      <c r="I470" s="21"/>
    </row>
    <row r="471" spans="6:9" ht="12.75">
      <c r="F471" s="21"/>
      <c r="G471" s="21"/>
      <c r="H471" s="21"/>
      <c r="I471" s="21"/>
    </row>
    <row r="472" spans="6:9" ht="12.75">
      <c r="F472" s="21"/>
      <c r="G472" s="21"/>
      <c r="H472" s="21"/>
      <c r="I472" s="21"/>
    </row>
    <row r="473" spans="6:9" ht="12.75">
      <c r="F473" s="21"/>
      <c r="G473" s="21"/>
      <c r="H473" s="21"/>
      <c r="I473" s="21"/>
    </row>
    <row r="474" spans="6:9" ht="12.75">
      <c r="F474" s="21"/>
      <c r="G474" s="21"/>
      <c r="H474" s="21"/>
      <c r="I474" s="21"/>
    </row>
    <row r="475" spans="6:9" ht="12.75">
      <c r="F475" s="21"/>
      <c r="G475" s="21"/>
      <c r="H475" s="21"/>
      <c r="I475" s="21"/>
    </row>
    <row r="476" spans="6:9" ht="12.75">
      <c r="F476" s="21"/>
      <c r="G476" s="21"/>
      <c r="H476" s="21"/>
      <c r="I476" s="21"/>
    </row>
    <row r="477" spans="6:9" ht="12.75">
      <c r="F477" s="21"/>
      <c r="G477" s="21"/>
      <c r="H477" s="21"/>
      <c r="I477" s="21"/>
    </row>
    <row r="478" spans="6:9" ht="12.75">
      <c r="F478" s="21"/>
      <c r="G478" s="21"/>
      <c r="H478" s="21"/>
      <c r="I478" s="21"/>
    </row>
    <row r="479" spans="6:9" ht="12.75">
      <c r="F479" s="21"/>
      <c r="G479" s="21"/>
      <c r="H479" s="21"/>
      <c r="I479" s="21"/>
    </row>
    <row r="480" spans="6:9" ht="12.75">
      <c r="F480" s="21"/>
      <c r="G480" s="21"/>
      <c r="H480" s="21"/>
      <c r="I480" s="21"/>
    </row>
    <row r="481" spans="6:9" ht="12.75">
      <c r="F481" s="21"/>
      <c r="G481" s="21"/>
      <c r="H481" s="21"/>
      <c r="I481" s="21"/>
    </row>
    <row r="482" spans="6:9" ht="12.75">
      <c r="F482" s="21"/>
      <c r="G482" s="21"/>
      <c r="H482" s="21"/>
      <c r="I482" s="21"/>
    </row>
    <row r="483" spans="6:9" ht="12.75">
      <c r="F483" s="21"/>
      <c r="G483" s="21"/>
      <c r="H483" s="21"/>
      <c r="I483" s="21"/>
    </row>
    <row r="484" spans="6:9" ht="12.75">
      <c r="F484" s="21"/>
      <c r="G484" s="21"/>
      <c r="H484" s="21"/>
      <c r="I484" s="21"/>
    </row>
    <row r="485" spans="6:9" ht="12.75">
      <c r="F485" s="21"/>
      <c r="G485" s="21"/>
      <c r="H485" s="21"/>
      <c r="I485" s="21"/>
    </row>
    <row r="486" spans="6:9" ht="12.75">
      <c r="F486" s="21"/>
      <c r="G486" s="21"/>
      <c r="H486" s="21"/>
      <c r="I486" s="21"/>
    </row>
    <row r="487" spans="6:9" ht="12.75">
      <c r="F487" s="21"/>
      <c r="G487" s="21"/>
      <c r="H487" s="21"/>
      <c r="I487" s="21"/>
    </row>
    <row r="488" spans="6:9" ht="12.75">
      <c r="F488" s="21"/>
      <c r="G488" s="21"/>
      <c r="H488" s="21"/>
      <c r="I488" s="21"/>
    </row>
    <row r="489" spans="6:9" ht="12.75">
      <c r="F489" s="21"/>
      <c r="G489" s="21"/>
      <c r="H489" s="21"/>
      <c r="I489" s="21"/>
    </row>
    <row r="490" spans="6:9" ht="12.75">
      <c r="F490" s="21"/>
      <c r="G490" s="21"/>
      <c r="H490" s="21"/>
      <c r="I490" s="21"/>
    </row>
    <row r="491" spans="6:9" ht="12.75">
      <c r="F491" s="21"/>
      <c r="G491" s="21"/>
      <c r="H491" s="21"/>
      <c r="I491" s="21"/>
    </row>
    <row r="492" spans="6:9" ht="12.75">
      <c r="F492" s="21"/>
      <c r="G492" s="21"/>
      <c r="H492" s="21"/>
      <c r="I492" s="21"/>
    </row>
    <row r="493" spans="6:9" ht="12.75">
      <c r="F493" s="21"/>
      <c r="G493" s="21"/>
      <c r="H493" s="21"/>
      <c r="I493" s="21"/>
    </row>
    <row r="494" spans="6:9" ht="12.75">
      <c r="F494" s="21"/>
      <c r="G494" s="21"/>
      <c r="H494" s="21"/>
      <c r="I494" s="21"/>
    </row>
    <row r="495" spans="6:9" ht="12.75">
      <c r="F495" s="21"/>
      <c r="G495" s="21"/>
      <c r="H495" s="21"/>
      <c r="I495" s="21"/>
    </row>
    <row r="496" spans="6:9" ht="12.75">
      <c r="F496" s="21"/>
      <c r="G496" s="21"/>
      <c r="H496" s="21"/>
      <c r="I496" s="21"/>
    </row>
    <row r="497" spans="6:9" ht="12.75">
      <c r="F497" s="21"/>
      <c r="G497" s="21"/>
      <c r="H497" s="21"/>
      <c r="I497" s="21"/>
    </row>
    <row r="498" spans="6:9" ht="12.75">
      <c r="F498" s="21"/>
      <c r="G498" s="21"/>
      <c r="H498" s="21"/>
      <c r="I498" s="21"/>
    </row>
    <row r="499" spans="6:9" ht="12.75">
      <c r="F499" s="21"/>
      <c r="G499" s="21"/>
      <c r="H499" s="21"/>
      <c r="I499" s="21"/>
    </row>
    <row r="500" spans="6:9" ht="12.75">
      <c r="F500" s="21"/>
      <c r="G500" s="21"/>
      <c r="H500" s="21"/>
      <c r="I500" s="21"/>
    </row>
    <row r="501" spans="6:9" ht="12.75">
      <c r="F501" s="21"/>
      <c r="G501" s="21"/>
      <c r="H501" s="21"/>
      <c r="I501" s="21"/>
    </row>
    <row r="502" spans="6:9" ht="12.75">
      <c r="F502" s="21"/>
      <c r="G502" s="21"/>
      <c r="H502" s="21"/>
      <c r="I502" s="21"/>
    </row>
    <row r="503" spans="6:9" ht="12.75">
      <c r="F503" s="21"/>
      <c r="G503" s="21"/>
      <c r="H503" s="21"/>
      <c r="I503" s="21"/>
    </row>
    <row r="504" spans="6:9" ht="12.75">
      <c r="F504" s="21"/>
      <c r="G504" s="21"/>
      <c r="H504" s="21"/>
      <c r="I504" s="21"/>
    </row>
    <row r="505" spans="6:9" ht="12.75">
      <c r="F505" s="21"/>
      <c r="G505" s="21"/>
      <c r="H505" s="21"/>
      <c r="I505" s="21"/>
    </row>
    <row r="506" spans="6:9" ht="12.75">
      <c r="F506" s="21"/>
      <c r="G506" s="21"/>
      <c r="H506" s="21"/>
      <c r="I506" s="21"/>
    </row>
    <row r="507" spans="6:9" ht="12.75">
      <c r="F507" s="21"/>
      <c r="G507" s="21"/>
      <c r="H507" s="21"/>
      <c r="I507" s="21"/>
    </row>
    <row r="508" spans="6:9" ht="12.75">
      <c r="F508" s="21"/>
      <c r="G508" s="21"/>
      <c r="H508" s="21"/>
      <c r="I508" s="21"/>
    </row>
    <row r="509" spans="6:9" ht="12.75">
      <c r="F509" s="21"/>
      <c r="G509" s="21"/>
      <c r="H509" s="21"/>
      <c r="I509" s="21"/>
    </row>
    <row r="510" spans="6:9" ht="12.75">
      <c r="F510" s="21"/>
      <c r="G510" s="21"/>
      <c r="H510" s="21"/>
      <c r="I510" s="21"/>
    </row>
    <row r="511" spans="6:9" ht="12.75">
      <c r="F511" s="21"/>
      <c r="G511" s="21"/>
      <c r="H511" s="21"/>
      <c r="I511" s="21"/>
    </row>
    <row r="512" spans="6:9" ht="12.75">
      <c r="F512" s="21"/>
      <c r="G512" s="21"/>
      <c r="H512" s="21"/>
      <c r="I512" s="21"/>
    </row>
    <row r="513" spans="6:9" ht="12.75">
      <c r="F513" s="21"/>
      <c r="G513" s="21"/>
      <c r="H513" s="21"/>
      <c r="I513" s="21"/>
    </row>
    <row r="514" spans="6:9" ht="12.75">
      <c r="F514" s="21"/>
      <c r="G514" s="21"/>
      <c r="H514" s="21"/>
      <c r="I514" s="21"/>
    </row>
    <row r="515" spans="6:9" ht="12.75">
      <c r="F515" s="21"/>
      <c r="G515" s="21"/>
      <c r="H515" s="21"/>
      <c r="I515" s="21"/>
    </row>
    <row r="516" spans="6:9" ht="12.75">
      <c r="F516" s="21"/>
      <c r="G516" s="21"/>
      <c r="H516" s="21"/>
      <c r="I516" s="21"/>
    </row>
    <row r="517" spans="6:9" ht="12.75">
      <c r="F517" s="21"/>
      <c r="G517" s="21"/>
      <c r="H517" s="21"/>
      <c r="I517" s="21"/>
    </row>
    <row r="518" spans="6:9" ht="12.75">
      <c r="F518" s="21"/>
      <c r="G518" s="21"/>
      <c r="H518" s="21"/>
      <c r="I518" s="21"/>
    </row>
    <row r="519" spans="6:9" ht="12.75">
      <c r="F519" s="21"/>
      <c r="G519" s="21"/>
      <c r="H519" s="21"/>
      <c r="I519" s="21"/>
    </row>
    <row r="520" spans="6:9" ht="12.75">
      <c r="F520" s="21"/>
      <c r="G520" s="21"/>
      <c r="H520" s="21"/>
      <c r="I520" s="21"/>
    </row>
    <row r="521" spans="6:9" ht="12.75">
      <c r="F521" s="21"/>
      <c r="G521" s="21"/>
      <c r="H521" s="21"/>
      <c r="I521" s="21"/>
    </row>
    <row r="522" spans="6:9" ht="12.75">
      <c r="F522" s="21"/>
      <c r="G522" s="21"/>
      <c r="H522" s="21"/>
      <c r="I522" s="21"/>
    </row>
    <row r="523" spans="6:9" ht="12.75">
      <c r="F523" s="21"/>
      <c r="G523" s="21"/>
      <c r="H523" s="21"/>
      <c r="I523" s="21"/>
    </row>
    <row r="524" spans="6:9" ht="12.75">
      <c r="F524" s="21"/>
      <c r="G524" s="21"/>
      <c r="H524" s="21"/>
      <c r="I524" s="21"/>
    </row>
    <row r="525" spans="6:9" ht="12.75">
      <c r="F525" s="21"/>
      <c r="G525" s="21"/>
      <c r="H525" s="21"/>
      <c r="I525" s="21"/>
    </row>
    <row r="526" spans="6:9" ht="12.75">
      <c r="F526" s="21"/>
      <c r="G526" s="21"/>
      <c r="H526" s="21"/>
      <c r="I526" s="21"/>
    </row>
    <row r="527" spans="6:9" ht="12.75">
      <c r="F527" s="21"/>
      <c r="G527" s="21"/>
      <c r="H527" s="21"/>
      <c r="I527" s="21"/>
    </row>
    <row r="528" spans="6:9" ht="12.75">
      <c r="F528" s="21"/>
      <c r="G528" s="21"/>
      <c r="H528" s="21"/>
      <c r="I528" s="21"/>
    </row>
    <row r="529" spans="6:9" ht="12.75">
      <c r="F529" s="21"/>
      <c r="G529" s="21"/>
      <c r="H529" s="21"/>
      <c r="I529" s="21"/>
    </row>
    <row r="530" spans="6:9" ht="12.75">
      <c r="F530" s="21"/>
      <c r="G530" s="21"/>
      <c r="H530" s="21"/>
      <c r="I530" s="21"/>
    </row>
    <row r="531" spans="6:9" ht="12.75">
      <c r="F531" s="21"/>
      <c r="G531" s="21"/>
      <c r="H531" s="21"/>
      <c r="I531" s="21"/>
    </row>
    <row r="532" spans="6:9" ht="12.75">
      <c r="F532" s="21"/>
      <c r="G532" s="21"/>
      <c r="H532" s="21"/>
      <c r="I532" s="21"/>
    </row>
    <row r="533" spans="6:9" ht="12.75">
      <c r="F533" s="21"/>
      <c r="G533" s="21"/>
      <c r="H533" s="21"/>
      <c r="I533" s="21"/>
    </row>
    <row r="534" spans="6:9" ht="12.75">
      <c r="F534" s="21"/>
      <c r="G534" s="21"/>
      <c r="H534" s="21"/>
      <c r="I534" s="21"/>
    </row>
    <row r="535" spans="6:9" ht="12.75">
      <c r="F535" s="21"/>
      <c r="G535" s="21"/>
      <c r="H535" s="21"/>
      <c r="I535" s="21"/>
    </row>
    <row r="536" spans="6:9" ht="12.75">
      <c r="F536" s="21"/>
      <c r="G536" s="21"/>
      <c r="H536" s="21"/>
      <c r="I536" s="21"/>
    </row>
    <row r="537" spans="6:9" ht="12.75">
      <c r="F537" s="21"/>
      <c r="G537" s="21"/>
      <c r="H537" s="21"/>
      <c r="I537" s="21"/>
    </row>
    <row r="538" spans="6:9" ht="12.75">
      <c r="F538" s="21"/>
      <c r="G538" s="21"/>
      <c r="H538" s="21"/>
      <c r="I538" s="21"/>
    </row>
    <row r="539" spans="6:9" ht="12.75">
      <c r="F539" s="21"/>
      <c r="G539" s="21"/>
      <c r="H539" s="21"/>
      <c r="I539" s="21"/>
    </row>
    <row r="540" spans="6:9" ht="12.75">
      <c r="F540" s="21"/>
      <c r="G540" s="21"/>
      <c r="H540" s="21"/>
      <c r="I540" s="21"/>
    </row>
    <row r="541" spans="6:9" ht="12.75">
      <c r="F541" s="21"/>
      <c r="G541" s="21"/>
      <c r="H541" s="21"/>
      <c r="I541" s="21"/>
    </row>
    <row r="542" spans="6:9" ht="12.75">
      <c r="F542" s="21"/>
      <c r="G542" s="21"/>
      <c r="H542" s="21"/>
      <c r="I542" s="21"/>
    </row>
    <row r="543" spans="6:9" ht="12.75">
      <c r="F543" s="21"/>
      <c r="G543" s="21"/>
      <c r="H543" s="21"/>
      <c r="I543" s="21"/>
    </row>
    <row r="544" spans="6:9" ht="12.75">
      <c r="F544" s="21"/>
      <c r="G544" s="21"/>
      <c r="H544" s="21"/>
      <c r="I544" s="21"/>
    </row>
    <row r="545" spans="6:9" ht="12.75">
      <c r="F545" s="21"/>
      <c r="G545" s="21"/>
      <c r="H545" s="21"/>
      <c r="I545" s="21"/>
    </row>
    <row r="546" spans="6:9" ht="12.75">
      <c r="F546" s="21"/>
      <c r="G546" s="21"/>
      <c r="H546" s="21"/>
      <c r="I546" s="21"/>
    </row>
    <row r="547" spans="6:9" ht="12.75">
      <c r="F547" s="21"/>
      <c r="G547" s="21"/>
      <c r="H547" s="21"/>
      <c r="I547" s="21"/>
    </row>
    <row r="548" spans="6:9" ht="12.75">
      <c r="F548" s="21"/>
      <c r="G548" s="21"/>
      <c r="H548" s="21"/>
      <c r="I548" s="21"/>
    </row>
  </sheetData>
  <mergeCells count="13">
    <mergeCell ref="F8:F10"/>
    <mergeCell ref="G8:G10"/>
    <mergeCell ref="H8:H10"/>
    <mergeCell ref="F1:I1"/>
    <mergeCell ref="A29:D29"/>
    <mergeCell ref="A5:I6"/>
    <mergeCell ref="A26:E26"/>
    <mergeCell ref="A8:A10"/>
    <mergeCell ref="B8:B10"/>
    <mergeCell ref="C8:C10"/>
    <mergeCell ref="D8:D10"/>
    <mergeCell ref="I8:I10"/>
    <mergeCell ref="E8:E10"/>
  </mergeCells>
  <printOptions horizontalCentered="1"/>
  <pageMargins left="0.11811023622047245" right="0.11811023622047245" top="0.2755905511811024" bottom="0.31496062992125984" header="0" footer="0.1968503937007874"/>
  <pageSetup horizontalDpi="600" verticalDpi="600" orientation="landscape" paperSize="9" scale="7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Лист44"/>
  <dimension ref="A1:I369"/>
  <sheetViews>
    <sheetView showZeros="0" tabSelected="1" view="pageBreakPreview" zoomScale="75" zoomScaleNormal="50" zoomScaleSheetLayoutView="75" workbookViewId="0" topLeftCell="B1">
      <pane ySplit="5" topLeftCell="BM6" activePane="bottomLeft" state="frozen"/>
      <selection pane="topLeft" activeCell="C68" sqref="C68"/>
      <selection pane="bottomLeft" activeCell="B15" sqref="B15"/>
    </sheetView>
  </sheetViews>
  <sheetFormatPr defaultColWidth="9.00390625" defaultRowHeight="12.75"/>
  <cols>
    <col min="1" max="1" width="0" style="0" hidden="1" customWidth="1"/>
    <col min="2" max="2" width="20.75390625" style="2" customWidth="1"/>
    <col min="3" max="3" width="15.00390625" style="2" customWidth="1"/>
    <col min="4" max="4" width="18.75390625" style="2" customWidth="1"/>
    <col min="5" max="5" width="50.75390625" style="1" customWidth="1"/>
    <col min="6" max="6" width="60.375" style="2" customWidth="1"/>
    <col min="7" max="7" width="23.25390625" style="2" customWidth="1"/>
    <col min="8" max="8" width="20.375" style="2" customWidth="1"/>
    <col min="9" max="9" width="18.25390625" style="2" customWidth="1"/>
    <col min="10" max="16384" width="8.875" style="9" customWidth="1"/>
  </cols>
  <sheetData>
    <row r="1" spans="2:9" ht="18.75">
      <c r="B1" s="5"/>
      <c r="C1" s="5"/>
      <c r="D1" s="5"/>
      <c r="E1" s="6"/>
      <c r="F1" s="5"/>
      <c r="G1" s="615" t="s">
        <v>11</v>
      </c>
      <c r="H1" s="615"/>
      <c r="I1" s="615"/>
    </row>
    <row r="2" spans="2:9" ht="22.5">
      <c r="B2" s="617" t="s">
        <v>12</v>
      </c>
      <c r="C2" s="617"/>
      <c r="D2" s="617"/>
      <c r="E2" s="617"/>
      <c r="F2" s="617"/>
      <c r="G2" s="617"/>
      <c r="H2" s="617"/>
      <c r="I2" s="617"/>
    </row>
    <row r="3" spans="2:9" ht="23.25" thickBot="1">
      <c r="B3" s="7"/>
      <c r="C3" s="7"/>
      <c r="D3" s="7"/>
      <c r="E3" s="616"/>
      <c r="F3" s="616"/>
      <c r="G3" s="616"/>
      <c r="H3" s="616"/>
      <c r="I3" s="4" t="s">
        <v>98</v>
      </c>
    </row>
    <row r="4" spans="1:9" s="94" customFormat="1" ht="78.75">
      <c r="A4" s="255"/>
      <c r="B4" s="173" t="s">
        <v>164</v>
      </c>
      <c r="C4" s="216" t="s">
        <v>424</v>
      </c>
      <c r="D4" s="216" t="s">
        <v>423</v>
      </c>
      <c r="E4" s="217" t="s">
        <v>95</v>
      </c>
      <c r="F4" s="218" t="s">
        <v>127</v>
      </c>
      <c r="G4" s="218" t="s">
        <v>115</v>
      </c>
      <c r="H4" s="218" t="s">
        <v>116</v>
      </c>
      <c r="I4" s="219" t="s">
        <v>117</v>
      </c>
    </row>
    <row r="5" spans="1:9" s="13" customFormat="1" ht="16.5" thickBot="1">
      <c r="A5" s="3"/>
      <c r="B5" s="256" t="s">
        <v>73</v>
      </c>
      <c r="C5" s="257" t="s">
        <v>74</v>
      </c>
      <c r="D5" s="257" t="s">
        <v>13</v>
      </c>
      <c r="E5" s="257" t="s">
        <v>14</v>
      </c>
      <c r="F5" s="257" t="s">
        <v>15</v>
      </c>
      <c r="G5" s="257" t="s">
        <v>16</v>
      </c>
      <c r="H5" s="257" t="s">
        <v>17</v>
      </c>
      <c r="I5" s="257" t="s">
        <v>18</v>
      </c>
    </row>
    <row r="6" spans="1:9" s="8" customFormat="1" ht="20.25">
      <c r="A6" s="20"/>
      <c r="B6" s="244" t="s">
        <v>166</v>
      </c>
      <c r="C6" s="347"/>
      <c r="D6" s="347"/>
      <c r="E6" s="220" t="s">
        <v>59</v>
      </c>
      <c r="F6" s="221"/>
      <c r="G6" s="245">
        <f>SUM(G7:G10)</f>
        <v>264300</v>
      </c>
      <c r="H6" s="245">
        <f>SUM(H7:H10)</f>
        <v>0</v>
      </c>
      <c r="I6" s="246">
        <f>SUM(I7:I10)</f>
        <v>264300</v>
      </c>
    </row>
    <row r="7" spans="2:9" s="25" customFormat="1" ht="75">
      <c r="B7" s="223" t="s">
        <v>169</v>
      </c>
      <c r="C7" s="106" t="s">
        <v>170</v>
      </c>
      <c r="D7" s="106" t="s">
        <v>75</v>
      </c>
      <c r="E7" s="248" t="s">
        <v>96</v>
      </c>
      <c r="F7" s="213" t="s">
        <v>152</v>
      </c>
      <c r="G7" s="62">
        <v>19000</v>
      </c>
      <c r="H7" s="62"/>
      <c r="I7" s="222">
        <f>G7</f>
        <v>19000</v>
      </c>
    </row>
    <row r="8" spans="2:9" s="25" customFormat="1" ht="37.5">
      <c r="B8" s="223" t="s">
        <v>172</v>
      </c>
      <c r="C8" s="106" t="s">
        <v>173</v>
      </c>
      <c r="D8" s="106" t="s">
        <v>75</v>
      </c>
      <c r="E8" s="248" t="s">
        <v>96</v>
      </c>
      <c r="F8" s="213" t="s">
        <v>145</v>
      </c>
      <c r="G8" s="62">
        <v>65300</v>
      </c>
      <c r="H8" s="62"/>
      <c r="I8" s="222">
        <f>G8</f>
        <v>65300</v>
      </c>
    </row>
    <row r="9" spans="2:9" s="25" customFormat="1" ht="37.5">
      <c r="B9" s="223" t="s">
        <v>175</v>
      </c>
      <c r="C9" s="106" t="s">
        <v>176</v>
      </c>
      <c r="D9" s="106" t="s">
        <v>75</v>
      </c>
      <c r="E9" s="248" t="s">
        <v>96</v>
      </c>
      <c r="F9" s="213" t="s">
        <v>149</v>
      </c>
      <c r="G9" s="62">
        <v>10000</v>
      </c>
      <c r="H9" s="62"/>
      <c r="I9" s="222">
        <f>G9</f>
        <v>10000</v>
      </c>
    </row>
    <row r="10" spans="2:9" s="25" customFormat="1" ht="57" thickBot="1">
      <c r="B10" s="224" t="s">
        <v>9</v>
      </c>
      <c r="C10" s="225" t="s">
        <v>19</v>
      </c>
      <c r="D10" s="225" t="s">
        <v>75</v>
      </c>
      <c r="E10" s="249" t="s">
        <v>96</v>
      </c>
      <c r="F10" s="226" t="s">
        <v>20</v>
      </c>
      <c r="G10" s="227">
        <v>170000</v>
      </c>
      <c r="H10" s="227"/>
      <c r="I10" s="228">
        <f>G10</f>
        <v>170000</v>
      </c>
    </row>
    <row r="11" spans="2:9" s="11" customFormat="1" ht="40.5">
      <c r="B11" s="229" t="s">
        <v>178</v>
      </c>
      <c r="C11" s="230"/>
      <c r="D11" s="230"/>
      <c r="E11" s="220" t="s">
        <v>60</v>
      </c>
      <c r="F11" s="220"/>
      <c r="G11" s="247">
        <f>SUM(G12:G20)</f>
        <v>245200</v>
      </c>
      <c r="H11" s="247">
        <f>SUM(H12:H20)</f>
        <v>0</v>
      </c>
      <c r="I11" s="247">
        <f>SUM(I12:I20)</f>
        <v>245200</v>
      </c>
    </row>
    <row r="12" spans="2:9" s="10" customFormat="1" ht="40.5" customHeight="1">
      <c r="B12" s="258" t="s">
        <v>182</v>
      </c>
      <c r="C12" s="259" t="s">
        <v>183</v>
      </c>
      <c r="D12" s="259" t="s">
        <v>80</v>
      </c>
      <c r="E12" s="261" t="s">
        <v>61</v>
      </c>
      <c r="F12" s="63" t="s">
        <v>148</v>
      </c>
      <c r="G12" s="262">
        <v>93800</v>
      </c>
      <c r="H12" s="262"/>
      <c r="I12" s="263">
        <f>G12+H12</f>
        <v>93800</v>
      </c>
    </row>
    <row r="13" spans="2:9" s="10" customFormat="1" ht="75">
      <c r="B13" s="348" t="s">
        <v>190</v>
      </c>
      <c r="C13" s="348" t="s">
        <v>356</v>
      </c>
      <c r="D13" s="348" t="s">
        <v>131</v>
      </c>
      <c r="E13" s="63" t="s">
        <v>46</v>
      </c>
      <c r="F13" s="63" t="s">
        <v>21</v>
      </c>
      <c r="G13" s="267">
        <v>50000</v>
      </c>
      <c r="H13" s="262"/>
      <c r="I13" s="267">
        <v>50000</v>
      </c>
    </row>
    <row r="14" spans="2:9" s="10" customFormat="1" ht="56.25">
      <c r="B14" s="349"/>
      <c r="C14" s="349"/>
      <c r="D14" s="349"/>
      <c r="E14" s="264"/>
      <c r="F14" s="264" t="s">
        <v>10</v>
      </c>
      <c r="G14" s="268">
        <v>10400</v>
      </c>
      <c r="H14" s="265"/>
      <c r="I14" s="265">
        <f>G14+H14</f>
        <v>10400</v>
      </c>
    </row>
    <row r="15" spans="2:9" s="10" customFormat="1" ht="75">
      <c r="B15" s="528" t="s">
        <v>400</v>
      </c>
      <c r="C15" s="260" t="s">
        <v>448</v>
      </c>
      <c r="D15" s="260" t="s">
        <v>78</v>
      </c>
      <c r="E15" s="264" t="s">
        <v>124</v>
      </c>
      <c r="F15" s="264" t="s">
        <v>150</v>
      </c>
      <c r="G15" s="265">
        <v>10000</v>
      </c>
      <c r="H15" s="265"/>
      <c r="I15" s="266">
        <f aca="true" t="shared" si="0" ref="I15:I20">G15+H15</f>
        <v>10000</v>
      </c>
    </row>
    <row r="16" spans="2:9" s="10" customFormat="1" ht="56.25">
      <c r="B16" s="232" t="s">
        <v>227</v>
      </c>
      <c r="C16" s="65" t="s">
        <v>228</v>
      </c>
      <c r="D16" s="65" t="s">
        <v>130</v>
      </c>
      <c r="E16" s="214" t="s">
        <v>56</v>
      </c>
      <c r="F16" s="214" t="s">
        <v>151</v>
      </c>
      <c r="G16" s="24">
        <v>20000</v>
      </c>
      <c r="H16" s="24"/>
      <c r="I16" s="28">
        <f t="shared" si="0"/>
        <v>20000</v>
      </c>
    </row>
    <row r="17" spans="2:9" s="10" customFormat="1" ht="93.75">
      <c r="B17" s="232" t="s">
        <v>369</v>
      </c>
      <c r="C17" s="113">
        <v>7830</v>
      </c>
      <c r="D17" s="65" t="s">
        <v>370</v>
      </c>
      <c r="E17" s="250" t="s">
        <v>371</v>
      </c>
      <c r="F17" s="214" t="s">
        <v>387</v>
      </c>
      <c r="G17" s="24">
        <v>30000</v>
      </c>
      <c r="H17" s="24"/>
      <c r="I17" s="28">
        <f t="shared" si="0"/>
        <v>30000</v>
      </c>
    </row>
    <row r="18" spans="2:9" s="10" customFormat="1" ht="75">
      <c r="B18" s="232" t="s">
        <v>231</v>
      </c>
      <c r="C18" s="65" t="s">
        <v>170</v>
      </c>
      <c r="D18" s="65" t="s">
        <v>75</v>
      </c>
      <c r="E18" s="251" t="s">
        <v>96</v>
      </c>
      <c r="F18" s="213" t="s">
        <v>152</v>
      </c>
      <c r="G18" s="24">
        <v>31000</v>
      </c>
      <c r="H18" s="24"/>
      <c r="I18" s="28">
        <f t="shared" si="0"/>
        <v>31000</v>
      </c>
    </row>
    <row r="19" spans="2:9" s="12" customFormat="1" ht="75">
      <c r="B19" s="233" t="s">
        <v>379</v>
      </c>
      <c r="C19" s="215" t="s">
        <v>380</v>
      </c>
      <c r="D19" s="215" t="s">
        <v>129</v>
      </c>
      <c r="E19" s="252" t="s">
        <v>140</v>
      </c>
      <c r="F19" s="252" t="s">
        <v>160</v>
      </c>
      <c r="G19" s="29"/>
      <c r="H19" s="29">
        <v>10000</v>
      </c>
      <c r="I19" s="28">
        <f t="shared" si="0"/>
        <v>10000</v>
      </c>
    </row>
    <row r="20" spans="2:9" s="12" customFormat="1" ht="75.75" thickBot="1">
      <c r="B20" s="234" t="s">
        <v>427</v>
      </c>
      <c r="C20" s="235" t="s">
        <v>382</v>
      </c>
      <c r="D20" s="235" t="s">
        <v>129</v>
      </c>
      <c r="E20" s="253" t="s">
        <v>84</v>
      </c>
      <c r="F20" s="253" t="s">
        <v>160</v>
      </c>
      <c r="G20" s="236"/>
      <c r="H20" s="236">
        <v>-10000</v>
      </c>
      <c r="I20" s="237">
        <f t="shared" si="0"/>
        <v>-10000</v>
      </c>
    </row>
    <row r="21" spans="2:9" s="12" customFormat="1" ht="60.75">
      <c r="B21" s="238" t="s">
        <v>254</v>
      </c>
      <c r="C21" s="239"/>
      <c r="D21" s="239"/>
      <c r="E21" s="220" t="s">
        <v>100</v>
      </c>
      <c r="F21" s="220"/>
      <c r="G21" s="231">
        <f>SUM(G22:G23)</f>
        <v>90480</v>
      </c>
      <c r="H21" s="231">
        <f>SUM(H22:H23)</f>
        <v>0</v>
      </c>
      <c r="I21" s="231">
        <f>SUM(I22:I23)</f>
        <v>90480</v>
      </c>
    </row>
    <row r="22" spans="2:9" s="12" customFormat="1" ht="112.5">
      <c r="B22" s="232" t="s">
        <v>332</v>
      </c>
      <c r="C22" s="350" t="s">
        <v>333</v>
      </c>
      <c r="D22" s="350" t="s">
        <v>129</v>
      </c>
      <c r="E22" s="107" t="s">
        <v>334</v>
      </c>
      <c r="F22" s="214" t="s">
        <v>147</v>
      </c>
      <c r="G22" s="98">
        <v>13000</v>
      </c>
      <c r="H22" s="29"/>
      <c r="I22" s="27">
        <f>G22</f>
        <v>13000</v>
      </c>
    </row>
    <row r="23" spans="2:9" s="12" customFormat="1" ht="60.75" customHeight="1">
      <c r="B23" s="232" t="s">
        <v>335</v>
      </c>
      <c r="C23" s="350" t="s">
        <v>217</v>
      </c>
      <c r="D23" s="350" t="s">
        <v>132</v>
      </c>
      <c r="E23" s="254" t="s">
        <v>219</v>
      </c>
      <c r="F23" s="64" t="s">
        <v>146</v>
      </c>
      <c r="G23" s="98">
        <v>77480</v>
      </c>
      <c r="H23" s="29"/>
      <c r="I23" s="27">
        <f>G23</f>
        <v>77480</v>
      </c>
    </row>
    <row r="24" spans="1:9" ht="21" thickBot="1">
      <c r="A24" s="9"/>
      <c r="B24" s="240"/>
      <c r="C24" s="241"/>
      <c r="D24" s="241"/>
      <c r="E24" s="242" t="s">
        <v>113</v>
      </c>
      <c r="F24" s="242"/>
      <c r="G24" s="243">
        <f>G6+G11+G21</f>
        <v>599980</v>
      </c>
      <c r="H24" s="243">
        <f>H6+H11+H21</f>
        <v>0</v>
      </c>
      <c r="I24" s="243">
        <f>I6+I11+I21</f>
        <v>599980</v>
      </c>
    </row>
    <row r="25" spans="1:9" ht="48" customHeight="1">
      <c r="A25" s="9"/>
      <c r="B25" s="92" t="s">
        <v>142</v>
      </c>
      <c r="C25" s="92"/>
      <c r="D25" s="9"/>
      <c r="E25" s="9"/>
      <c r="F25" s="91"/>
      <c r="G25" s="32"/>
      <c r="H25" s="15"/>
      <c r="I25" s="15"/>
    </row>
    <row r="26" spans="1:9" ht="24.75" customHeight="1">
      <c r="A26" s="9"/>
      <c r="B26" s="531" t="s">
        <v>71</v>
      </c>
      <c r="C26" s="531"/>
      <c r="D26" s="531"/>
      <c r="E26" s="531"/>
      <c r="F26" s="32"/>
      <c r="G26" s="92" t="s">
        <v>143</v>
      </c>
      <c r="H26" s="15"/>
      <c r="I26" s="15"/>
    </row>
    <row r="27" spans="1:9" ht="12.75">
      <c r="A27" s="9"/>
      <c r="B27" s="14"/>
      <c r="C27" s="14"/>
      <c r="D27" s="14"/>
      <c r="E27" s="6"/>
      <c r="F27" s="6"/>
      <c r="G27" s="15"/>
      <c r="H27" s="15"/>
      <c r="I27" s="15"/>
    </row>
    <row r="28" spans="1:9" ht="12.75">
      <c r="A28" s="9"/>
      <c r="B28" s="14"/>
      <c r="C28" s="14"/>
      <c r="D28" s="14"/>
      <c r="E28" s="6"/>
      <c r="F28" s="6"/>
      <c r="G28" s="15"/>
      <c r="H28" s="15"/>
      <c r="I28" s="15"/>
    </row>
    <row r="29" spans="1:9" ht="12.75">
      <c r="A29" s="9"/>
      <c r="B29" s="14"/>
      <c r="C29" s="14"/>
      <c r="D29" s="14"/>
      <c r="E29" s="6"/>
      <c r="F29" s="6"/>
      <c r="G29" s="15"/>
      <c r="H29" s="15"/>
      <c r="I29" s="15"/>
    </row>
    <row r="30" spans="1:9" ht="12.75">
      <c r="A30" s="9"/>
      <c r="B30" s="14"/>
      <c r="C30" s="14"/>
      <c r="D30" s="14"/>
      <c r="E30" s="6"/>
      <c r="F30" s="6"/>
      <c r="G30" s="15"/>
      <c r="H30" s="15"/>
      <c r="I30" s="15"/>
    </row>
    <row r="31" spans="1:9" ht="12.75">
      <c r="A31" s="9"/>
      <c r="B31" s="14"/>
      <c r="C31" s="14"/>
      <c r="D31" s="14"/>
      <c r="E31" s="6"/>
      <c r="F31" s="6"/>
      <c r="G31" s="15"/>
      <c r="H31" s="15"/>
      <c r="I31" s="15"/>
    </row>
    <row r="32" spans="1:9" ht="12.75">
      <c r="A32" s="9"/>
      <c r="B32" s="14"/>
      <c r="C32" s="14"/>
      <c r="D32" s="14"/>
      <c r="E32" s="6"/>
      <c r="F32" s="6"/>
      <c r="G32" s="15"/>
      <c r="H32" s="15"/>
      <c r="I32" s="15"/>
    </row>
    <row r="33" spans="1:9" ht="12.75">
      <c r="A33" s="9"/>
      <c r="B33" s="14"/>
      <c r="C33" s="14"/>
      <c r="D33" s="14"/>
      <c r="E33" s="6"/>
      <c r="F33" s="6"/>
      <c r="G33" s="15"/>
      <c r="H33" s="15"/>
      <c r="I33" s="15"/>
    </row>
    <row r="34" spans="1:9" ht="12.75">
      <c r="A34" s="9"/>
      <c r="B34" s="14"/>
      <c r="C34" s="14"/>
      <c r="D34" s="14"/>
      <c r="E34" s="6"/>
      <c r="F34" s="6"/>
      <c r="G34" s="15"/>
      <c r="H34" s="15"/>
      <c r="I34" s="15"/>
    </row>
    <row r="35" spans="1:9" ht="12.75">
      <c r="A35" s="9"/>
      <c r="B35" s="14"/>
      <c r="C35" s="14"/>
      <c r="D35" s="14"/>
      <c r="E35" s="6"/>
      <c r="F35" s="6"/>
      <c r="G35" s="15"/>
      <c r="H35" s="15"/>
      <c r="I35" s="15"/>
    </row>
    <row r="36" spans="1:9" ht="12.75">
      <c r="A36" s="9"/>
      <c r="B36" s="14"/>
      <c r="C36" s="14"/>
      <c r="D36" s="14"/>
      <c r="E36" s="6"/>
      <c r="F36" s="6"/>
      <c r="G36" s="15"/>
      <c r="H36" s="15"/>
      <c r="I36" s="15"/>
    </row>
    <row r="37" spans="1:9" ht="12.75">
      <c r="A37" s="9"/>
      <c r="B37" s="14"/>
      <c r="C37" s="14"/>
      <c r="D37" s="14"/>
      <c r="E37" s="6"/>
      <c r="F37" s="6"/>
      <c r="G37" s="15"/>
      <c r="H37" s="15"/>
      <c r="I37" s="15"/>
    </row>
    <row r="38" spans="1:9" ht="12.75">
      <c r="A38" s="9"/>
      <c r="B38" s="14"/>
      <c r="C38" s="14"/>
      <c r="D38" s="14"/>
      <c r="E38" s="6"/>
      <c r="F38" s="6"/>
      <c r="G38" s="15"/>
      <c r="H38" s="15"/>
      <c r="I38" s="15"/>
    </row>
    <row r="39" spans="1:9" ht="12.75">
      <c r="A39" s="9"/>
      <c r="B39" s="14"/>
      <c r="C39" s="14"/>
      <c r="D39" s="14"/>
      <c r="E39" s="6"/>
      <c r="F39" s="6"/>
      <c r="G39" s="15"/>
      <c r="H39" s="15"/>
      <c r="I39" s="15"/>
    </row>
    <row r="40" spans="1:9" ht="12.75">
      <c r="A40" s="9"/>
      <c r="B40" s="14"/>
      <c r="C40" s="14"/>
      <c r="D40" s="14"/>
      <c r="E40" s="6"/>
      <c r="F40" s="6"/>
      <c r="G40" s="15"/>
      <c r="H40" s="15"/>
      <c r="I40" s="15"/>
    </row>
    <row r="41" spans="1:9" ht="12.75">
      <c r="A41" s="9"/>
      <c r="B41" s="14"/>
      <c r="C41" s="14"/>
      <c r="D41" s="14"/>
      <c r="E41" s="6"/>
      <c r="F41" s="6"/>
      <c r="G41" s="15"/>
      <c r="H41" s="15"/>
      <c r="I41" s="15"/>
    </row>
    <row r="42" spans="1:9" ht="12.75">
      <c r="A42" s="9"/>
      <c r="B42" s="14"/>
      <c r="C42" s="14"/>
      <c r="D42" s="14"/>
      <c r="E42" s="6"/>
      <c r="F42" s="6"/>
      <c r="G42" s="15"/>
      <c r="H42" s="15"/>
      <c r="I42" s="15"/>
    </row>
    <row r="43" spans="1:9" ht="12.75">
      <c r="A43" s="9"/>
      <c r="B43" s="14"/>
      <c r="C43" s="14"/>
      <c r="D43" s="14"/>
      <c r="E43" s="6"/>
      <c r="F43" s="6"/>
      <c r="G43" s="15"/>
      <c r="H43" s="15"/>
      <c r="I43" s="15"/>
    </row>
    <row r="44" spans="1:9" ht="12.75">
      <c r="A44" s="9"/>
      <c r="B44" s="14"/>
      <c r="C44" s="14"/>
      <c r="D44" s="14"/>
      <c r="E44" s="6"/>
      <c r="F44" s="6"/>
      <c r="G44" s="15"/>
      <c r="H44" s="15"/>
      <c r="I44" s="15"/>
    </row>
    <row r="45" spans="1:9" ht="12.75">
      <c r="A45" s="9"/>
      <c r="B45" s="14"/>
      <c r="C45" s="14"/>
      <c r="D45" s="14"/>
      <c r="E45" s="6"/>
      <c r="F45" s="6"/>
      <c r="G45" s="15"/>
      <c r="H45" s="15"/>
      <c r="I45" s="15"/>
    </row>
    <row r="46" spans="1:9" ht="12.75">
      <c r="A46" s="9"/>
      <c r="B46" s="14"/>
      <c r="C46" s="14"/>
      <c r="D46" s="14"/>
      <c r="E46" s="6"/>
      <c r="F46" s="6"/>
      <c r="G46" s="15"/>
      <c r="H46" s="15"/>
      <c r="I46" s="15"/>
    </row>
    <row r="47" spans="1:9" ht="12.75">
      <c r="A47" s="9"/>
      <c r="B47" s="14"/>
      <c r="C47" s="14"/>
      <c r="D47" s="14"/>
      <c r="E47" s="6"/>
      <c r="F47" s="6"/>
      <c r="G47" s="15"/>
      <c r="H47" s="15"/>
      <c r="I47" s="15"/>
    </row>
    <row r="48" spans="1:9" ht="12.75">
      <c r="A48" s="9"/>
      <c r="B48" s="14"/>
      <c r="C48" s="14"/>
      <c r="D48" s="14"/>
      <c r="E48" s="6"/>
      <c r="F48" s="6"/>
      <c r="G48" s="15"/>
      <c r="H48" s="15"/>
      <c r="I48" s="15"/>
    </row>
    <row r="49" spans="1:9" ht="12.75">
      <c r="A49" s="9"/>
      <c r="B49" s="14"/>
      <c r="C49" s="14"/>
      <c r="D49" s="14"/>
      <c r="E49" s="6"/>
      <c r="F49" s="6"/>
      <c r="G49" s="15"/>
      <c r="H49" s="15"/>
      <c r="I49" s="15"/>
    </row>
    <row r="50" spans="1:9" ht="12.75">
      <c r="A50" s="9"/>
      <c r="B50" s="14"/>
      <c r="C50" s="14"/>
      <c r="D50" s="14"/>
      <c r="E50" s="6"/>
      <c r="F50" s="6"/>
      <c r="G50" s="15"/>
      <c r="H50" s="15"/>
      <c r="I50" s="15"/>
    </row>
    <row r="51" spans="1:9" ht="12.75">
      <c r="A51" s="9"/>
      <c r="B51" s="14"/>
      <c r="C51" s="14"/>
      <c r="D51" s="14"/>
      <c r="E51" s="6"/>
      <c r="F51" s="6"/>
      <c r="G51" s="15"/>
      <c r="H51" s="15"/>
      <c r="I51" s="15"/>
    </row>
    <row r="52" spans="2:9" ht="12.75">
      <c r="B52" s="14"/>
      <c r="C52" s="14"/>
      <c r="D52" s="14"/>
      <c r="E52" s="6"/>
      <c r="F52" s="6"/>
      <c r="G52" s="15"/>
      <c r="H52" s="15"/>
      <c r="I52" s="15"/>
    </row>
    <row r="53" spans="2:9" ht="12.75">
      <c r="B53" s="5"/>
      <c r="C53" s="5"/>
      <c r="D53" s="5"/>
      <c r="E53" s="6"/>
      <c r="F53" s="6"/>
      <c r="G53" s="16"/>
      <c r="H53" s="16"/>
      <c r="I53" s="16"/>
    </row>
    <row r="54" spans="2:9" ht="12.75">
      <c r="B54" s="5"/>
      <c r="C54" s="5"/>
      <c r="D54" s="5"/>
      <c r="E54" s="6"/>
      <c r="F54" s="6"/>
      <c r="G54" s="16"/>
      <c r="H54" s="16"/>
      <c r="I54" s="16"/>
    </row>
    <row r="55" spans="2:9" ht="12.75">
      <c r="B55" s="5"/>
      <c r="C55" s="5"/>
      <c r="D55" s="5"/>
      <c r="E55" s="6"/>
      <c r="F55" s="6"/>
      <c r="G55" s="16"/>
      <c r="H55" s="16"/>
      <c r="I55" s="16"/>
    </row>
    <row r="56" spans="2:9" ht="12.75">
      <c r="B56" s="5"/>
      <c r="C56" s="5"/>
      <c r="D56" s="5"/>
      <c r="E56" s="6"/>
      <c r="F56" s="6"/>
      <c r="G56" s="16"/>
      <c r="H56" s="16"/>
      <c r="I56" s="16"/>
    </row>
    <row r="57" spans="2:9" ht="12.75">
      <c r="B57" s="5"/>
      <c r="C57" s="5"/>
      <c r="D57" s="5"/>
      <c r="E57" s="6"/>
      <c r="F57" s="6"/>
      <c r="G57" s="16"/>
      <c r="H57" s="16"/>
      <c r="I57" s="16"/>
    </row>
    <row r="58" spans="2:9" ht="12.75">
      <c r="B58" s="5"/>
      <c r="C58" s="5"/>
      <c r="D58" s="5"/>
      <c r="E58" s="6"/>
      <c r="F58" s="6"/>
      <c r="G58" s="16"/>
      <c r="H58" s="16"/>
      <c r="I58" s="16"/>
    </row>
    <row r="59" spans="2:9" ht="12.75">
      <c r="B59" s="5"/>
      <c r="C59" s="5"/>
      <c r="D59" s="5"/>
      <c r="E59" s="6"/>
      <c r="F59" s="6"/>
      <c r="G59" s="16"/>
      <c r="H59" s="16"/>
      <c r="I59" s="16"/>
    </row>
    <row r="60" spans="2:9" ht="12.75">
      <c r="B60" s="5"/>
      <c r="C60" s="5"/>
      <c r="D60" s="5"/>
      <c r="E60" s="6"/>
      <c r="F60" s="6"/>
      <c r="G60" s="16"/>
      <c r="H60" s="16"/>
      <c r="I60" s="16"/>
    </row>
    <row r="61" spans="2:9" ht="12.75">
      <c r="B61" s="5"/>
      <c r="C61" s="5"/>
      <c r="D61" s="5"/>
      <c r="E61" s="6"/>
      <c r="F61" s="6"/>
      <c r="G61" s="16"/>
      <c r="H61" s="16"/>
      <c r="I61" s="16"/>
    </row>
    <row r="62" spans="2:9" ht="12.75">
      <c r="B62" s="5"/>
      <c r="C62" s="5"/>
      <c r="D62" s="5"/>
      <c r="E62" s="6"/>
      <c r="F62" s="6"/>
      <c r="G62" s="16"/>
      <c r="H62" s="16"/>
      <c r="I62" s="16"/>
    </row>
    <row r="63" spans="2:9" ht="12.75">
      <c r="B63" s="5"/>
      <c r="C63" s="5"/>
      <c r="D63" s="5"/>
      <c r="E63" s="6"/>
      <c r="F63" s="6"/>
      <c r="G63" s="16"/>
      <c r="H63" s="16"/>
      <c r="I63" s="16"/>
    </row>
    <row r="64" spans="2:9" ht="12.75">
      <c r="B64" s="5"/>
      <c r="C64" s="5"/>
      <c r="D64" s="5"/>
      <c r="E64" s="6"/>
      <c r="F64" s="6"/>
      <c r="G64" s="16"/>
      <c r="H64" s="16"/>
      <c r="I64" s="16"/>
    </row>
    <row r="65" spans="2:9" ht="12.75">
      <c r="B65" s="5"/>
      <c r="C65" s="5"/>
      <c r="D65" s="5"/>
      <c r="E65" s="6"/>
      <c r="F65" s="6"/>
      <c r="G65" s="16"/>
      <c r="H65" s="16"/>
      <c r="I65" s="16"/>
    </row>
    <row r="66" spans="2:9" ht="12.75">
      <c r="B66" s="5"/>
      <c r="C66" s="5"/>
      <c r="D66" s="5"/>
      <c r="E66" s="6"/>
      <c r="F66" s="6"/>
      <c r="G66" s="16"/>
      <c r="H66" s="16"/>
      <c r="I66" s="16"/>
    </row>
    <row r="67" spans="2:9" ht="12.75">
      <c r="B67" s="5"/>
      <c r="C67" s="5"/>
      <c r="D67" s="5"/>
      <c r="E67" s="6"/>
      <c r="F67" s="6"/>
      <c r="G67" s="16"/>
      <c r="H67" s="16"/>
      <c r="I67" s="16"/>
    </row>
    <row r="68" spans="2:9" ht="12.75">
      <c r="B68" s="5"/>
      <c r="C68" s="5"/>
      <c r="D68" s="5"/>
      <c r="E68" s="6"/>
      <c r="F68" s="6"/>
      <c r="G68" s="16"/>
      <c r="H68" s="16"/>
      <c r="I68" s="16"/>
    </row>
    <row r="69" spans="2:9" ht="12.75">
      <c r="B69" s="5"/>
      <c r="C69" s="5"/>
      <c r="D69" s="5"/>
      <c r="E69" s="6"/>
      <c r="F69" s="6"/>
      <c r="G69" s="16"/>
      <c r="H69" s="16"/>
      <c r="I69" s="16"/>
    </row>
    <row r="70" spans="2:9" ht="12.75">
      <c r="B70" s="5"/>
      <c r="C70" s="5"/>
      <c r="D70" s="5"/>
      <c r="E70" s="6"/>
      <c r="F70" s="6"/>
      <c r="G70" s="16"/>
      <c r="H70" s="16"/>
      <c r="I70" s="16"/>
    </row>
    <row r="71" spans="2:9" ht="12.75">
      <c r="B71" s="5"/>
      <c r="C71" s="5"/>
      <c r="D71" s="5"/>
      <c r="E71" s="6"/>
      <c r="F71" s="6"/>
      <c r="G71" s="16"/>
      <c r="H71" s="16"/>
      <c r="I71" s="16"/>
    </row>
    <row r="72" spans="2:9" ht="12.75">
      <c r="B72" s="5"/>
      <c r="C72" s="5"/>
      <c r="D72" s="5"/>
      <c r="E72" s="6"/>
      <c r="F72" s="6"/>
      <c r="G72" s="16"/>
      <c r="H72" s="16"/>
      <c r="I72" s="16"/>
    </row>
    <row r="73" spans="2:9" ht="12.75">
      <c r="B73" s="5"/>
      <c r="C73" s="5"/>
      <c r="D73" s="5"/>
      <c r="E73" s="6"/>
      <c r="F73" s="6"/>
      <c r="G73" s="16"/>
      <c r="H73" s="16"/>
      <c r="I73" s="16"/>
    </row>
    <row r="74" spans="2:9" ht="12.75">
      <c r="B74" s="5"/>
      <c r="C74" s="5"/>
      <c r="D74" s="5"/>
      <c r="E74" s="6"/>
      <c r="F74" s="6"/>
      <c r="G74" s="16"/>
      <c r="H74" s="16"/>
      <c r="I74" s="16"/>
    </row>
    <row r="75" spans="2:9" ht="12.75">
      <c r="B75" s="5"/>
      <c r="C75" s="5"/>
      <c r="D75" s="5"/>
      <c r="E75" s="6"/>
      <c r="F75" s="6"/>
      <c r="G75" s="16"/>
      <c r="H75" s="16"/>
      <c r="I75" s="16"/>
    </row>
    <row r="76" spans="2:9" ht="12.75">
      <c r="B76" s="5"/>
      <c r="C76" s="5"/>
      <c r="D76" s="5"/>
      <c r="E76" s="6"/>
      <c r="F76" s="6"/>
      <c r="G76" s="16"/>
      <c r="H76" s="16"/>
      <c r="I76" s="16"/>
    </row>
    <row r="77" spans="2:9" ht="12.75">
      <c r="B77" s="5"/>
      <c r="C77" s="5"/>
      <c r="D77" s="5"/>
      <c r="E77" s="6"/>
      <c r="F77" s="6"/>
      <c r="G77" s="16"/>
      <c r="H77" s="16"/>
      <c r="I77" s="16"/>
    </row>
    <row r="78" spans="2:9" ht="12.75">
      <c r="B78" s="5"/>
      <c r="C78" s="5"/>
      <c r="D78" s="5"/>
      <c r="E78" s="6"/>
      <c r="F78" s="6"/>
      <c r="G78" s="16"/>
      <c r="H78" s="16"/>
      <c r="I78" s="16"/>
    </row>
    <row r="79" spans="2:9" ht="12.75">
      <c r="B79" s="5"/>
      <c r="C79" s="5"/>
      <c r="D79" s="5"/>
      <c r="E79" s="6"/>
      <c r="F79" s="6"/>
      <c r="G79" s="16"/>
      <c r="H79" s="16"/>
      <c r="I79" s="16"/>
    </row>
    <row r="80" spans="2:9" ht="12.75">
      <c r="B80" s="5"/>
      <c r="C80" s="5"/>
      <c r="D80" s="5"/>
      <c r="E80" s="6"/>
      <c r="F80" s="6"/>
      <c r="G80" s="16"/>
      <c r="H80" s="16"/>
      <c r="I80" s="16"/>
    </row>
    <row r="81" spans="2:9" ht="12.75">
      <c r="B81" s="5"/>
      <c r="C81" s="5"/>
      <c r="D81" s="5"/>
      <c r="E81" s="6"/>
      <c r="F81" s="6"/>
      <c r="G81" s="16"/>
      <c r="H81" s="16"/>
      <c r="I81" s="16"/>
    </row>
    <row r="82" spans="2:9" ht="12.75">
      <c r="B82" s="5"/>
      <c r="C82" s="5"/>
      <c r="D82" s="5"/>
      <c r="E82" s="6"/>
      <c r="F82" s="6"/>
      <c r="G82" s="16"/>
      <c r="H82" s="16"/>
      <c r="I82" s="16"/>
    </row>
    <row r="83" spans="2:9" ht="12.75">
      <c r="B83" s="5"/>
      <c r="C83" s="5"/>
      <c r="D83" s="5"/>
      <c r="E83" s="6"/>
      <c r="F83" s="6"/>
      <c r="G83" s="16"/>
      <c r="H83" s="16"/>
      <c r="I83" s="16"/>
    </row>
    <row r="84" spans="2:9" ht="12.75">
      <c r="B84" s="5"/>
      <c r="C84" s="5"/>
      <c r="D84" s="5"/>
      <c r="E84" s="6"/>
      <c r="F84" s="6"/>
      <c r="G84" s="16"/>
      <c r="H84" s="16"/>
      <c r="I84" s="16"/>
    </row>
    <row r="85" spans="2:9" ht="12.75">
      <c r="B85" s="5"/>
      <c r="C85" s="5"/>
      <c r="D85" s="5"/>
      <c r="E85" s="6"/>
      <c r="F85" s="6"/>
      <c r="G85" s="16"/>
      <c r="H85" s="16"/>
      <c r="I85" s="16"/>
    </row>
    <row r="86" spans="2:9" ht="12.75">
      <c r="B86" s="5"/>
      <c r="C86" s="5"/>
      <c r="D86" s="5"/>
      <c r="E86" s="6"/>
      <c r="F86" s="6"/>
      <c r="G86" s="16"/>
      <c r="H86" s="16"/>
      <c r="I86" s="16"/>
    </row>
    <row r="87" spans="2:9" ht="12.75">
      <c r="B87" s="5"/>
      <c r="C87" s="5"/>
      <c r="D87" s="5"/>
      <c r="E87" s="6"/>
      <c r="F87" s="6"/>
      <c r="G87" s="16"/>
      <c r="H87" s="16"/>
      <c r="I87" s="16"/>
    </row>
    <row r="88" spans="2:9" ht="12.75">
      <c r="B88" s="5"/>
      <c r="C88" s="5"/>
      <c r="D88" s="5"/>
      <c r="E88" s="6"/>
      <c r="F88" s="6"/>
      <c r="G88" s="16"/>
      <c r="H88" s="16"/>
      <c r="I88" s="16"/>
    </row>
    <row r="89" spans="2:9" ht="12.75">
      <c r="B89" s="5"/>
      <c r="C89" s="5"/>
      <c r="D89" s="5"/>
      <c r="E89" s="6"/>
      <c r="F89" s="6"/>
      <c r="G89" s="16"/>
      <c r="H89" s="16"/>
      <c r="I89" s="16"/>
    </row>
    <row r="90" spans="2:9" ht="12.75">
      <c r="B90" s="5"/>
      <c r="C90" s="5"/>
      <c r="D90" s="5"/>
      <c r="E90" s="6"/>
      <c r="F90" s="6"/>
      <c r="G90" s="16"/>
      <c r="H90" s="16"/>
      <c r="I90" s="16"/>
    </row>
    <row r="91" spans="2:9" ht="12.75">
      <c r="B91" s="5"/>
      <c r="C91" s="5"/>
      <c r="D91" s="5"/>
      <c r="E91" s="6"/>
      <c r="F91" s="6"/>
      <c r="G91" s="16"/>
      <c r="H91" s="16"/>
      <c r="I91" s="16"/>
    </row>
    <row r="92" spans="2:9" ht="12.75">
      <c r="B92" s="5"/>
      <c r="C92" s="5"/>
      <c r="D92" s="5"/>
      <c r="E92" s="6"/>
      <c r="F92" s="6"/>
      <c r="G92" s="16"/>
      <c r="H92" s="16"/>
      <c r="I92" s="16"/>
    </row>
    <row r="93" spans="2:9" ht="12.75">
      <c r="B93" s="5"/>
      <c r="C93" s="5"/>
      <c r="D93" s="5"/>
      <c r="E93" s="6"/>
      <c r="F93" s="6"/>
      <c r="G93" s="16"/>
      <c r="H93" s="16"/>
      <c r="I93" s="16"/>
    </row>
    <row r="94" spans="2:9" ht="12.75">
      <c r="B94" s="5"/>
      <c r="C94" s="5"/>
      <c r="D94" s="5"/>
      <c r="E94" s="6"/>
      <c r="F94" s="6"/>
      <c r="G94" s="16"/>
      <c r="H94" s="16"/>
      <c r="I94" s="16"/>
    </row>
    <row r="95" spans="2:9" ht="12.75">
      <c r="B95" s="5"/>
      <c r="C95" s="5"/>
      <c r="D95" s="5"/>
      <c r="E95" s="6"/>
      <c r="F95" s="6"/>
      <c r="G95" s="16"/>
      <c r="H95" s="16"/>
      <c r="I95" s="16"/>
    </row>
    <row r="96" ht="12.75">
      <c r="F96" s="1"/>
    </row>
    <row r="97" ht="12.75">
      <c r="F97" s="1"/>
    </row>
    <row r="98" ht="12.75">
      <c r="F98" s="1"/>
    </row>
    <row r="99" ht="12.75">
      <c r="F99" s="1"/>
    </row>
    <row r="100" ht="12.75">
      <c r="F100" s="1"/>
    </row>
    <row r="101" ht="12.75">
      <c r="F101" s="1"/>
    </row>
    <row r="102" ht="12.75">
      <c r="F102" s="1"/>
    </row>
    <row r="103" ht="12.75">
      <c r="F103" s="1"/>
    </row>
    <row r="104" ht="12.75">
      <c r="F104" s="1"/>
    </row>
    <row r="105" ht="12.75">
      <c r="F105" s="1"/>
    </row>
    <row r="106" ht="12.75">
      <c r="F106" s="1"/>
    </row>
    <row r="107" ht="12.75">
      <c r="F107" s="1"/>
    </row>
    <row r="108" ht="12.75">
      <c r="F108" s="1"/>
    </row>
    <row r="109" ht="12.75">
      <c r="F109" s="1"/>
    </row>
    <row r="110" ht="12.75">
      <c r="F110" s="1"/>
    </row>
    <row r="111" ht="12.75">
      <c r="F111" s="1"/>
    </row>
    <row r="112" ht="12.75">
      <c r="F112" s="1"/>
    </row>
    <row r="113" ht="12.75">
      <c r="F113" s="1"/>
    </row>
    <row r="114" ht="12.75">
      <c r="F114" s="1"/>
    </row>
    <row r="115" ht="12.75">
      <c r="F115" s="1"/>
    </row>
    <row r="116" ht="12.75">
      <c r="F116" s="1"/>
    </row>
    <row r="117" ht="12.75">
      <c r="F117" s="1"/>
    </row>
    <row r="118" ht="12.75">
      <c r="F118" s="1"/>
    </row>
    <row r="119" ht="12.75">
      <c r="F119" s="1"/>
    </row>
    <row r="120" ht="12.75">
      <c r="F120" s="1"/>
    </row>
    <row r="121" ht="12.75">
      <c r="F121" s="1"/>
    </row>
    <row r="122" ht="12.75">
      <c r="F122" s="1"/>
    </row>
    <row r="123" ht="12.75">
      <c r="F123" s="1"/>
    </row>
    <row r="124" ht="12.75">
      <c r="F124" s="1"/>
    </row>
    <row r="125" ht="12.75">
      <c r="F125" s="1"/>
    </row>
    <row r="126" ht="12.75">
      <c r="F126" s="1"/>
    </row>
    <row r="127" ht="12.75">
      <c r="F127" s="1"/>
    </row>
    <row r="128" ht="12.75">
      <c r="F128" s="1"/>
    </row>
    <row r="129" ht="12.75">
      <c r="F129" s="1"/>
    </row>
    <row r="130" ht="12.75">
      <c r="F130" s="1"/>
    </row>
    <row r="131" ht="12.75">
      <c r="F131" s="1"/>
    </row>
    <row r="132" ht="12.75">
      <c r="F132" s="1"/>
    </row>
    <row r="133" ht="12.75">
      <c r="F133" s="1"/>
    </row>
    <row r="134" ht="12.75">
      <c r="F134" s="1"/>
    </row>
    <row r="135" ht="12.75">
      <c r="F135" s="1"/>
    </row>
    <row r="136" ht="12.75">
      <c r="F136" s="1"/>
    </row>
    <row r="137" ht="12.75">
      <c r="F137" s="1"/>
    </row>
    <row r="138" ht="12.75">
      <c r="F138" s="1"/>
    </row>
    <row r="139" ht="12.75">
      <c r="F139" s="1"/>
    </row>
    <row r="140" ht="12.75">
      <c r="F140" s="1"/>
    </row>
    <row r="141" ht="12.75">
      <c r="F141" s="1"/>
    </row>
    <row r="142" ht="12.75">
      <c r="F142" s="1"/>
    </row>
    <row r="143" ht="12.75">
      <c r="F143" s="1"/>
    </row>
    <row r="144" ht="12.75">
      <c r="F144" s="1"/>
    </row>
    <row r="145" ht="12.75">
      <c r="F145" s="1"/>
    </row>
    <row r="146" ht="12.75">
      <c r="F146" s="1"/>
    </row>
    <row r="147" ht="12.75">
      <c r="F147" s="1"/>
    </row>
    <row r="148" ht="12.75">
      <c r="F148" s="1"/>
    </row>
    <row r="149" ht="12.75">
      <c r="F149" s="1"/>
    </row>
    <row r="150" ht="12.75">
      <c r="F150" s="1"/>
    </row>
    <row r="151" ht="12.75">
      <c r="F151" s="1"/>
    </row>
    <row r="152" ht="12.75">
      <c r="F152" s="1"/>
    </row>
    <row r="153" ht="12.75">
      <c r="F153" s="1"/>
    </row>
    <row r="154" ht="12.75">
      <c r="F154" s="1"/>
    </row>
    <row r="155" ht="12.75">
      <c r="F155" s="1"/>
    </row>
    <row r="156" ht="12.75">
      <c r="F156" s="1"/>
    </row>
    <row r="157" ht="12.75">
      <c r="F157" s="1"/>
    </row>
    <row r="158" ht="12.75">
      <c r="F158" s="1"/>
    </row>
    <row r="159" ht="12.75">
      <c r="F159" s="1"/>
    </row>
    <row r="160" ht="12.75">
      <c r="F160" s="1"/>
    </row>
    <row r="161" ht="12.75">
      <c r="F161" s="1"/>
    </row>
    <row r="162" ht="12.75">
      <c r="F162" s="1"/>
    </row>
    <row r="163" ht="12.75">
      <c r="F163" s="1"/>
    </row>
    <row r="164" ht="12.75">
      <c r="F164" s="1"/>
    </row>
    <row r="165" ht="12.75">
      <c r="F165" s="1"/>
    </row>
    <row r="166" ht="12.75">
      <c r="F166" s="1"/>
    </row>
    <row r="167" ht="12.75">
      <c r="F167" s="1"/>
    </row>
    <row r="168" ht="12.75">
      <c r="F168" s="1"/>
    </row>
    <row r="169" ht="12.75">
      <c r="F169" s="1"/>
    </row>
    <row r="170" ht="12.75">
      <c r="F170" s="1"/>
    </row>
    <row r="171" ht="12.75">
      <c r="F171" s="1"/>
    </row>
    <row r="172" ht="12.75">
      <c r="F172" s="1"/>
    </row>
    <row r="173" ht="12.75">
      <c r="F173" s="1"/>
    </row>
    <row r="174" ht="12.75">
      <c r="F174" s="1"/>
    </row>
    <row r="175" ht="12.75">
      <c r="F175" s="1"/>
    </row>
    <row r="176" ht="12.75">
      <c r="F176" s="1"/>
    </row>
    <row r="177" ht="12.75">
      <c r="F177" s="1"/>
    </row>
    <row r="178" ht="12.75">
      <c r="F178" s="1"/>
    </row>
    <row r="179" ht="12.75">
      <c r="F179" s="1"/>
    </row>
    <row r="180" ht="12.75">
      <c r="F180" s="1"/>
    </row>
    <row r="181" ht="12.75">
      <c r="F181" s="1"/>
    </row>
    <row r="182" ht="12.75">
      <c r="F182" s="1"/>
    </row>
    <row r="183" ht="12.75">
      <c r="F183" s="1"/>
    </row>
    <row r="184" ht="12.75">
      <c r="F184" s="1"/>
    </row>
    <row r="185" ht="12.75">
      <c r="F185" s="1"/>
    </row>
    <row r="186" ht="12.75">
      <c r="F186" s="1"/>
    </row>
    <row r="187" ht="12.75">
      <c r="F187" s="1"/>
    </row>
    <row r="188" ht="12.75">
      <c r="F188" s="1"/>
    </row>
    <row r="189" ht="12.75">
      <c r="F189" s="1"/>
    </row>
    <row r="190" ht="12.75">
      <c r="F190" s="1"/>
    </row>
    <row r="191" ht="12.75">
      <c r="F191" s="1"/>
    </row>
    <row r="192" ht="12.75">
      <c r="F192" s="1"/>
    </row>
    <row r="193" ht="12.75">
      <c r="F193" s="1"/>
    </row>
    <row r="194" ht="12.75">
      <c r="F194" s="1"/>
    </row>
    <row r="195" ht="12.75">
      <c r="F195" s="1"/>
    </row>
    <row r="196" ht="12.75">
      <c r="F196" s="1"/>
    </row>
    <row r="197" ht="12.75">
      <c r="F197" s="1"/>
    </row>
    <row r="198" ht="12.75">
      <c r="F198" s="1"/>
    </row>
    <row r="199" ht="12.75">
      <c r="F199" s="1"/>
    </row>
    <row r="200" ht="12.75">
      <c r="F200" s="1"/>
    </row>
    <row r="201" ht="12.75">
      <c r="F201" s="1"/>
    </row>
    <row r="202" ht="12.75">
      <c r="F202" s="1"/>
    </row>
    <row r="203" ht="12.75">
      <c r="F203" s="1"/>
    </row>
    <row r="204" ht="12.75">
      <c r="F204" s="1"/>
    </row>
    <row r="205" ht="12.75">
      <c r="F205" s="1"/>
    </row>
    <row r="206" ht="12.75">
      <c r="F206" s="1"/>
    </row>
    <row r="207" ht="12.75">
      <c r="F207" s="1"/>
    </row>
    <row r="208" ht="12.75">
      <c r="F208" s="1"/>
    </row>
    <row r="209" ht="12.75">
      <c r="F209" s="1"/>
    </row>
    <row r="210" ht="12.75">
      <c r="F210" s="1"/>
    </row>
    <row r="211" ht="12.75">
      <c r="F211" s="1"/>
    </row>
    <row r="212" ht="12.75">
      <c r="F212" s="1"/>
    </row>
    <row r="213" ht="12.75">
      <c r="F213" s="1"/>
    </row>
    <row r="214" ht="12.75">
      <c r="F214" s="1"/>
    </row>
    <row r="215" ht="12.75">
      <c r="F215" s="1"/>
    </row>
    <row r="216" ht="12.75">
      <c r="F216" s="1"/>
    </row>
    <row r="217" ht="12.75">
      <c r="F217" s="1"/>
    </row>
    <row r="218" ht="12.75">
      <c r="F218" s="1"/>
    </row>
    <row r="219" ht="12.75">
      <c r="F219" s="1"/>
    </row>
    <row r="220" ht="12.75">
      <c r="F220" s="1"/>
    </row>
    <row r="221" ht="12.75">
      <c r="F221" s="1"/>
    </row>
    <row r="222" ht="12.75">
      <c r="F222" s="1"/>
    </row>
    <row r="223" ht="12.75">
      <c r="F223" s="1"/>
    </row>
    <row r="224" ht="12.75">
      <c r="F224" s="1"/>
    </row>
    <row r="225" ht="12.75">
      <c r="F225" s="1"/>
    </row>
    <row r="226" ht="12.75">
      <c r="F226" s="1"/>
    </row>
    <row r="227" ht="12.75">
      <c r="F227" s="1"/>
    </row>
    <row r="228" ht="12.75">
      <c r="F228" s="1"/>
    </row>
    <row r="229" ht="12.75">
      <c r="F229" s="1"/>
    </row>
    <row r="230" ht="12.75">
      <c r="F230" s="1"/>
    </row>
    <row r="231" ht="12.75">
      <c r="F231" s="1"/>
    </row>
    <row r="232" ht="12.75">
      <c r="F232" s="1"/>
    </row>
    <row r="233" ht="12.75">
      <c r="F233" s="1"/>
    </row>
    <row r="234" ht="12.75">
      <c r="F234" s="1"/>
    </row>
    <row r="235" ht="12.75">
      <c r="F235" s="1"/>
    </row>
    <row r="236" ht="12.75">
      <c r="F236" s="1"/>
    </row>
    <row r="237" ht="12.75">
      <c r="F237" s="1"/>
    </row>
    <row r="238" ht="12.75">
      <c r="F238" s="1"/>
    </row>
    <row r="239" ht="12.75">
      <c r="F239" s="1"/>
    </row>
    <row r="240" ht="12.75">
      <c r="F240" s="1"/>
    </row>
    <row r="241" ht="12.75">
      <c r="F241" s="1"/>
    </row>
    <row r="242" ht="12.75">
      <c r="F242" s="1"/>
    </row>
    <row r="243" ht="12.75">
      <c r="F243" s="1"/>
    </row>
    <row r="244" ht="12.75">
      <c r="F244" s="1"/>
    </row>
    <row r="245" ht="12.75">
      <c r="F245" s="1"/>
    </row>
    <row r="246" ht="12.75">
      <c r="F246" s="1"/>
    </row>
    <row r="247" ht="12.75">
      <c r="F247" s="1"/>
    </row>
    <row r="248" ht="12.75">
      <c r="F248" s="1"/>
    </row>
    <row r="249" ht="12.75">
      <c r="F249" s="1"/>
    </row>
    <row r="250" ht="12.75">
      <c r="F250" s="1"/>
    </row>
    <row r="251" ht="12.75">
      <c r="F251" s="1"/>
    </row>
    <row r="252" ht="12.75">
      <c r="F252" s="1"/>
    </row>
    <row r="253" ht="12.75">
      <c r="F253" s="1"/>
    </row>
    <row r="254" ht="12.75">
      <c r="F254" s="1"/>
    </row>
    <row r="255" ht="12.75">
      <c r="F255" s="1"/>
    </row>
    <row r="256" ht="12.75">
      <c r="F256" s="1"/>
    </row>
    <row r="257" ht="12.75">
      <c r="F257" s="1"/>
    </row>
    <row r="258" ht="12.75">
      <c r="F258" s="1"/>
    </row>
    <row r="259" ht="12.75">
      <c r="F259" s="1"/>
    </row>
    <row r="260" ht="12.75">
      <c r="F260" s="1"/>
    </row>
    <row r="261" ht="12.75">
      <c r="F261" s="1"/>
    </row>
    <row r="262" ht="12.75">
      <c r="F262" s="1"/>
    </row>
    <row r="263" ht="12.75">
      <c r="F263" s="1"/>
    </row>
    <row r="264" ht="12.75">
      <c r="F264" s="1"/>
    </row>
    <row r="265" ht="12.75">
      <c r="F265" s="1"/>
    </row>
    <row r="266" ht="12.75">
      <c r="F266" s="1"/>
    </row>
    <row r="267" ht="12.75">
      <c r="F267" s="1"/>
    </row>
    <row r="268" ht="12.75">
      <c r="F268" s="1"/>
    </row>
    <row r="269" ht="12.75">
      <c r="F269" s="1"/>
    </row>
    <row r="270" ht="12.75">
      <c r="F270" s="1"/>
    </row>
    <row r="271" ht="12.75">
      <c r="F271" s="1"/>
    </row>
    <row r="272" ht="12.75">
      <c r="F272" s="1"/>
    </row>
    <row r="273" ht="12.75">
      <c r="F273" s="1"/>
    </row>
    <row r="274" ht="12.75">
      <c r="F274" s="1"/>
    </row>
    <row r="275" ht="12.75">
      <c r="F275" s="1"/>
    </row>
    <row r="276" ht="12.75">
      <c r="F276" s="1"/>
    </row>
    <row r="277" ht="12.75">
      <c r="F277" s="1"/>
    </row>
    <row r="278" ht="12.75">
      <c r="F278" s="1"/>
    </row>
    <row r="279" ht="12.75">
      <c r="F279" s="1"/>
    </row>
    <row r="280" ht="12.75">
      <c r="F280" s="1"/>
    </row>
    <row r="281" ht="12.75">
      <c r="F281" s="1"/>
    </row>
    <row r="282" ht="12.75">
      <c r="F282" s="1"/>
    </row>
    <row r="283" ht="12.75">
      <c r="F283" s="1"/>
    </row>
    <row r="284" ht="12.75">
      <c r="F284" s="1"/>
    </row>
    <row r="285" ht="12.75">
      <c r="F285" s="1"/>
    </row>
    <row r="286" ht="12.75">
      <c r="F286" s="1"/>
    </row>
    <row r="287" ht="12.75">
      <c r="F287" s="1"/>
    </row>
    <row r="288" ht="12.75">
      <c r="F288" s="1"/>
    </row>
    <row r="289" ht="12.75">
      <c r="F289" s="1"/>
    </row>
    <row r="290" ht="12.75">
      <c r="F290" s="1"/>
    </row>
    <row r="291" ht="12.75">
      <c r="F291" s="1"/>
    </row>
    <row r="292" ht="12.75">
      <c r="F292" s="1"/>
    </row>
    <row r="293" ht="12.75">
      <c r="F293" s="1"/>
    </row>
    <row r="294" ht="12.75">
      <c r="F294" s="1"/>
    </row>
    <row r="295" ht="12.75">
      <c r="F295" s="1"/>
    </row>
    <row r="296" ht="12.75">
      <c r="F296" s="1"/>
    </row>
    <row r="297" ht="12.75">
      <c r="F297" s="1"/>
    </row>
    <row r="298" ht="12.75">
      <c r="F298" s="1"/>
    </row>
    <row r="299" ht="12.75">
      <c r="F299" s="1"/>
    </row>
    <row r="300" ht="12.75">
      <c r="F300" s="1"/>
    </row>
    <row r="301" ht="12.75">
      <c r="F301" s="1"/>
    </row>
    <row r="302" ht="12.75">
      <c r="F302" s="1"/>
    </row>
    <row r="303" ht="12.75">
      <c r="F303" s="1"/>
    </row>
    <row r="304" ht="12.75">
      <c r="F304" s="1"/>
    </row>
    <row r="305" ht="12.75">
      <c r="F305" s="1"/>
    </row>
    <row r="306" ht="12.75">
      <c r="F306" s="1"/>
    </row>
    <row r="307" ht="12.75">
      <c r="F307" s="1"/>
    </row>
    <row r="308" ht="12.75">
      <c r="F308" s="1"/>
    </row>
    <row r="309" ht="12.75">
      <c r="F309" s="1"/>
    </row>
    <row r="310" ht="12.75">
      <c r="F310" s="1"/>
    </row>
    <row r="311" ht="12.75">
      <c r="F311" s="1"/>
    </row>
    <row r="312" ht="12.75">
      <c r="F312" s="1"/>
    </row>
    <row r="313" ht="12.75">
      <c r="F313" s="1"/>
    </row>
    <row r="314" ht="12.75">
      <c r="F314" s="1"/>
    </row>
    <row r="315" ht="12.75">
      <c r="F315" s="1"/>
    </row>
    <row r="316" ht="12.75">
      <c r="F316" s="1"/>
    </row>
    <row r="317" ht="12.75">
      <c r="F317" s="1"/>
    </row>
    <row r="318" ht="12.75">
      <c r="F318" s="1"/>
    </row>
    <row r="319" ht="12.75">
      <c r="F319" s="1"/>
    </row>
    <row r="320" ht="12.75">
      <c r="F320" s="1"/>
    </row>
    <row r="321" ht="12.75">
      <c r="F321" s="1"/>
    </row>
    <row r="322" ht="12.75">
      <c r="F322" s="1"/>
    </row>
    <row r="323" ht="12.75">
      <c r="F323" s="1"/>
    </row>
    <row r="324" ht="12.75">
      <c r="F324" s="1"/>
    </row>
    <row r="325" ht="12.75">
      <c r="F325" s="1"/>
    </row>
    <row r="326" ht="12.75">
      <c r="F326" s="1"/>
    </row>
    <row r="327" ht="12.75">
      <c r="F327" s="1"/>
    </row>
    <row r="328" ht="12.75">
      <c r="F328" s="1"/>
    </row>
    <row r="329" ht="12.75">
      <c r="F329" s="1"/>
    </row>
    <row r="330" ht="12.75">
      <c r="F330" s="1"/>
    </row>
    <row r="331" ht="12.75">
      <c r="F331" s="1"/>
    </row>
    <row r="332" ht="12.75">
      <c r="F332" s="1"/>
    </row>
    <row r="333" ht="12.75">
      <c r="F333" s="1"/>
    </row>
    <row r="334" ht="12.75">
      <c r="F334" s="1"/>
    </row>
    <row r="335" ht="12.75">
      <c r="F335" s="1"/>
    </row>
    <row r="336" ht="12.75">
      <c r="F336" s="1"/>
    </row>
    <row r="337" ht="12.75">
      <c r="F337" s="1"/>
    </row>
    <row r="338" ht="12.75">
      <c r="F338" s="1"/>
    </row>
    <row r="339" ht="12.75">
      <c r="F339" s="1"/>
    </row>
    <row r="340" ht="12.75">
      <c r="F340" s="1"/>
    </row>
    <row r="341" ht="12.75">
      <c r="F341" s="1"/>
    </row>
    <row r="342" ht="12.75">
      <c r="F342" s="1"/>
    </row>
    <row r="343" ht="12.75">
      <c r="F343" s="1"/>
    </row>
    <row r="344" ht="12.75">
      <c r="F344" s="1"/>
    </row>
    <row r="345" ht="12.75">
      <c r="F345" s="1"/>
    </row>
    <row r="346" ht="12.75">
      <c r="F346" s="1"/>
    </row>
    <row r="347" ht="12.75">
      <c r="F347" s="1"/>
    </row>
    <row r="348" ht="12.75">
      <c r="F348" s="1"/>
    </row>
    <row r="349" ht="12.75">
      <c r="F349" s="1"/>
    </row>
    <row r="350" ht="12.75">
      <c r="F350" s="1"/>
    </row>
    <row r="351" ht="12.75">
      <c r="F351" s="1"/>
    </row>
    <row r="352" ht="12.75">
      <c r="F352" s="1"/>
    </row>
    <row r="353" ht="12.75">
      <c r="F353" s="1"/>
    </row>
    <row r="354" ht="12.75">
      <c r="F354" s="1"/>
    </row>
    <row r="355" ht="12.75">
      <c r="F355" s="1"/>
    </row>
    <row r="356" ht="12.75">
      <c r="F356" s="1"/>
    </row>
    <row r="357" ht="12.75">
      <c r="F357" s="1"/>
    </row>
    <row r="358" ht="12.75">
      <c r="F358" s="1"/>
    </row>
    <row r="359" ht="12.75">
      <c r="F359" s="1"/>
    </row>
    <row r="360" ht="12.75">
      <c r="F360" s="1"/>
    </row>
    <row r="361" ht="12.75">
      <c r="F361" s="1"/>
    </row>
    <row r="362" ht="12.75">
      <c r="F362" s="1"/>
    </row>
    <row r="363" ht="12.75">
      <c r="F363" s="1"/>
    </row>
    <row r="364" ht="12.75">
      <c r="F364" s="1"/>
    </row>
    <row r="365" ht="12.75">
      <c r="F365" s="1"/>
    </row>
    <row r="366" ht="12.75">
      <c r="F366" s="1"/>
    </row>
    <row r="367" ht="12.75">
      <c r="F367" s="1"/>
    </row>
    <row r="368" ht="12.75">
      <c r="F368" s="1"/>
    </row>
    <row r="369" ht="12.75">
      <c r="F369" s="1"/>
    </row>
  </sheetData>
  <mergeCells count="4">
    <mergeCell ref="G1:I1"/>
    <mergeCell ref="E3:H3"/>
    <mergeCell ref="B26:E26"/>
    <mergeCell ref="B2:I2"/>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2017-05-10T09:27:31Z</cp:lastPrinted>
  <dcterms:created xsi:type="dcterms:W3CDTF">2006-01-10T10:10:12Z</dcterms:created>
  <dcterms:modified xsi:type="dcterms:W3CDTF">2017-05-10T10:33:24Z</dcterms:modified>
  <cp:category/>
  <cp:version/>
  <cp:contentType/>
  <cp:contentStatus/>
</cp:coreProperties>
</file>